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yadko.ZS\Desktop\Замена ЕКТ\"/>
    </mc:Choice>
  </mc:AlternateContent>
  <bookViews>
    <workbookView xWindow="0" yWindow="0" windowWidth="23040" windowHeight="9195"/>
  </bookViews>
  <sheets>
    <sheet name="Инд.тарифы 2024" sheetId="1" r:id="rId1"/>
  </sheets>
  <externalReferences>
    <externalReference r:id="rId2"/>
    <externalReference r:id="rId3"/>
  </externalReferences>
  <definedNames>
    <definedName name="_xlnm.Print_Area" localSheetId="0">'Инд.тарифы 2024'!$A$1:$L$196</definedName>
  </definedNames>
  <calcPr calcId="162913"/>
</workbook>
</file>

<file path=xl/calcChain.xml><?xml version="1.0" encoding="utf-8"?>
<calcChain xmlns="http://schemas.openxmlformats.org/spreadsheetml/2006/main">
  <c r="I167" i="1" l="1"/>
  <c r="H167" i="1"/>
  <c r="G167" i="1"/>
  <c r="I165" i="1"/>
  <c r="H165" i="1"/>
  <c r="G165" i="1"/>
  <c r="I163" i="1"/>
  <c r="H163" i="1"/>
  <c r="G163" i="1"/>
  <c r="I161" i="1"/>
  <c r="H161" i="1"/>
  <c r="G161" i="1"/>
  <c r="I159" i="1"/>
  <c r="H159" i="1"/>
  <c r="G159" i="1"/>
  <c r="B189" i="1" l="1"/>
  <c r="B190" i="1" s="1"/>
  <c r="B191" i="1" s="1"/>
  <c r="B192" i="1" s="1"/>
  <c r="B193" i="1" s="1"/>
  <c r="B194" i="1" s="1"/>
  <c r="B195" i="1" s="1"/>
  <c r="B196" i="1" s="1"/>
  <c r="B179" i="1"/>
  <c r="B180" i="1" s="1"/>
  <c r="B181" i="1" s="1"/>
  <c r="B182" i="1" s="1"/>
  <c r="B183" i="1" s="1"/>
  <c r="B184" i="1" s="1"/>
  <c r="B185" i="1" s="1"/>
  <c r="B186" i="1" s="1"/>
  <c r="I175" i="1" l="1"/>
  <c r="H175" i="1"/>
  <c r="G175" i="1"/>
  <c r="I174" i="1"/>
  <c r="H174" i="1"/>
  <c r="G174" i="1"/>
  <c r="I173" i="1"/>
  <c r="H173" i="1"/>
  <c r="G173" i="1"/>
  <c r="I172" i="1"/>
  <c r="H172" i="1"/>
  <c r="G172" i="1"/>
  <c r="I171" i="1"/>
  <c r="H171" i="1"/>
  <c r="G171" i="1"/>
  <c r="I170" i="1"/>
  <c r="H170" i="1"/>
  <c r="G170" i="1"/>
  <c r="I168" i="1"/>
  <c r="H168" i="1"/>
  <c r="G168" i="1"/>
  <c r="I166" i="1"/>
  <c r="H166" i="1"/>
  <c r="G166" i="1"/>
  <c r="I164" i="1"/>
  <c r="H164" i="1"/>
  <c r="G164" i="1"/>
  <c r="I162" i="1"/>
  <c r="H162" i="1"/>
  <c r="G162" i="1"/>
  <c r="I160" i="1"/>
  <c r="H160" i="1"/>
  <c r="G160" i="1"/>
  <c r="I158" i="1"/>
  <c r="H158" i="1"/>
  <c r="G158" i="1"/>
  <c r="J37" i="1" l="1"/>
  <c r="H37" i="1"/>
  <c r="G37" i="1"/>
  <c r="E37" i="1"/>
  <c r="C37" i="1"/>
  <c r="J36" i="1"/>
  <c r="H36" i="1"/>
  <c r="G36" i="1"/>
  <c r="E36" i="1"/>
  <c r="C36" i="1"/>
  <c r="J35" i="1"/>
  <c r="H35" i="1"/>
  <c r="G35" i="1"/>
  <c r="E35" i="1"/>
  <c r="J34" i="1"/>
  <c r="H34" i="1"/>
  <c r="G34" i="1"/>
  <c r="E34" i="1"/>
  <c r="J33" i="1"/>
  <c r="H33" i="1"/>
  <c r="G33" i="1"/>
  <c r="E33" i="1"/>
  <c r="J32" i="1"/>
  <c r="H32" i="1"/>
  <c r="G32" i="1"/>
  <c r="E32" i="1"/>
  <c r="J31" i="1"/>
  <c r="H31" i="1"/>
  <c r="G31" i="1"/>
  <c r="E31" i="1"/>
  <c r="D31" i="1"/>
  <c r="C31" i="1"/>
  <c r="I29" i="1"/>
  <c r="I37" i="1" s="1"/>
  <c r="D29" i="1"/>
  <c r="D37" i="1" s="1"/>
  <c r="I28" i="1"/>
  <c r="I36" i="1" s="1"/>
  <c r="D28" i="1"/>
  <c r="D36" i="1" s="1"/>
  <c r="I27" i="1"/>
  <c r="I35" i="1" s="1"/>
  <c r="D27" i="1"/>
  <c r="D35" i="1" s="1"/>
  <c r="C27" i="1"/>
  <c r="C35" i="1" s="1"/>
  <c r="I26" i="1"/>
  <c r="I34" i="1" s="1"/>
  <c r="D26" i="1"/>
  <c r="D34" i="1" s="1"/>
  <c r="C26" i="1"/>
  <c r="C34" i="1" s="1"/>
  <c r="I25" i="1"/>
  <c r="I33" i="1" s="1"/>
  <c r="D25" i="1"/>
  <c r="D33" i="1" s="1"/>
  <c r="C25" i="1"/>
  <c r="C33" i="1" s="1"/>
  <c r="I24" i="1"/>
  <c r="I32" i="1" s="1"/>
  <c r="D24" i="1"/>
  <c r="D32" i="1" s="1"/>
  <c r="C24" i="1"/>
  <c r="C32" i="1" s="1"/>
  <c r="I23" i="1"/>
  <c r="I31" i="1" s="1"/>
  <c r="E134" i="1" l="1"/>
  <c r="E133" i="1"/>
  <c r="E132" i="1"/>
  <c r="E131" i="1"/>
  <c r="K5" i="1" l="1"/>
</calcChain>
</file>

<file path=xl/sharedStrings.xml><?xml version="1.0" encoding="utf-8"?>
<sst xmlns="http://schemas.openxmlformats.org/spreadsheetml/2006/main" count="770" uniqueCount="200">
  <si>
    <t>№ тарифного решения</t>
  </si>
  <si>
    <t>Дата тарифного решения</t>
  </si>
  <si>
    <t>Срок действия тарифов</t>
  </si>
  <si>
    <t>Ставка за содержание эл. сетей (руб./МВт. Мес.)</t>
  </si>
  <si>
    <t>Ставка за оплату потерь э/э  в сетях (руб./МВт*ч)</t>
  </si>
  <si>
    <t>Одноставочный тариф (руб./МВт*ч)</t>
  </si>
  <si>
    <t>№ п/п</t>
  </si>
  <si>
    <t>База для расчета тарифов*</t>
  </si>
  <si>
    <t>Наименование организации (полное)</t>
  </si>
  <si>
    <t xml:space="preserve">Филиал "Белгородэнерго" </t>
  </si>
  <si>
    <t>ПАО "Россети Центр"</t>
  </si>
  <si>
    <t xml:space="preserve">Филиал "Брянскэнерго" </t>
  </si>
  <si>
    <t>1</t>
  </si>
  <si>
    <t>2</t>
  </si>
  <si>
    <t>3</t>
  </si>
  <si>
    <t>4</t>
  </si>
  <si>
    <t>5</t>
  </si>
  <si>
    <t>6</t>
  </si>
  <si>
    <t xml:space="preserve">Филиал "Воронежэнерго" </t>
  </si>
  <si>
    <t>полезный отпуск</t>
  </si>
  <si>
    <t xml:space="preserve">Филиал "Курскэнерго" </t>
  </si>
  <si>
    <t xml:space="preserve">Филиал "Липецкэнерго" </t>
  </si>
  <si>
    <t xml:space="preserve">Филиал "Орёлэнерго" </t>
  </si>
  <si>
    <t xml:space="preserve">Филиал "Смоленскэнерго" </t>
  </si>
  <si>
    <t xml:space="preserve">Филиал "Тамбовэнерго" </t>
  </si>
  <si>
    <t xml:space="preserve">Филиал "Тверьэнерго" </t>
  </si>
  <si>
    <t xml:space="preserve">Филиал "Ярэнерго" </t>
  </si>
  <si>
    <t xml:space="preserve">Филиал "Костромаэнерго" </t>
  </si>
  <si>
    <t>Тарифы для взаиморасчетов между сетевыми организациями в 2024 году</t>
  </si>
  <si>
    <t>1 полугодие 2024 года</t>
  </si>
  <si>
    <t>05.12.2023</t>
  </si>
  <si>
    <t>АО «Оборонэнерго» на территории Костромской области</t>
  </si>
  <si>
    <t>01.01.2024-30.06.2024</t>
  </si>
  <si>
    <t>Открытое акционерное общество "Российские железные дороги" на территории Костромской области</t>
  </si>
  <si>
    <t>Общество с ограниченной ответственностью «Энергосервис»</t>
  </si>
  <si>
    <t>Общество с ограниченной ответственностью «КФК Энерго»</t>
  </si>
  <si>
    <t>2 полугодие 2024 года</t>
  </si>
  <si>
    <t>01.07.2024-31.12.2024</t>
  </si>
  <si>
    <t>фактическая мощность, полезный отпуск, сальдо-переток электрической энергии</t>
  </si>
  <si>
    <t>http://pravo.adm44.ru/view.aspx?id=8210</t>
  </si>
  <si>
    <t>30.11.2023</t>
  </si>
  <si>
    <t>АО "ОЭЗ ППТ "Липецк"</t>
  </si>
  <si>
    <t>заявленная мощность, полезный отпуск</t>
  </si>
  <si>
    <t xml:space="preserve">Юго-Восточная дирекция по энергообеспечению-структурное подразделение «Трансэнерго» - филиала открытого акционерного общества «Российские железные дороги» </t>
  </si>
  <si>
    <t>АО "Оборонэнерго" (филиал "Волго-Вятский")</t>
  </si>
  <si>
    <t>ООО "Первая сетевая компания"</t>
  </si>
  <si>
    <t xml:space="preserve">ООО "Лонгричбизнес" </t>
  </si>
  <si>
    <t>29.11.2023</t>
  </si>
  <si>
    <t>АО "Тамбовская сетевая компания"</t>
  </si>
  <si>
    <t>АО «ОРЭС-Тамбов»</t>
  </si>
  <si>
    <t>АО "Оборонэнерго" на Территории Тамбовской области</t>
  </si>
  <si>
    <t>Филиал  ОАО "РЖД" на территории Тамбовской области</t>
  </si>
  <si>
    <t>https://kt.tmbreg.ru/</t>
  </si>
  <si>
    <t xml:space="preserve">АО "Орелоблэнерго" </t>
  </si>
  <si>
    <t xml:space="preserve">ОАО "РЖД" (филиал ОАО "РЖД" - Трансэнерго (Московская дирекция по энергообеспечению) </t>
  </si>
  <si>
    <t xml:space="preserve">АО "Протон" </t>
  </si>
  <si>
    <t xml:space="preserve">АО "Оборонэнерго" филиал "Волго-Вятский" </t>
  </si>
  <si>
    <t>https://orel-region.ru/index.php?head=6&amp;part=73&amp;unit=9&amp;op=8&amp;in=10</t>
  </si>
  <si>
    <t>http://publication.pravo.gov.ru/document/4801202312060005</t>
  </si>
  <si>
    <t>АО «Стойленский ГОК»</t>
  </si>
  <si>
    <t>АО СЗ «КМАПЖС»</t>
  </si>
  <si>
    <t>Юго-Восточная дирекция по энергообеспечению – структурное подразделение Трансэнерго - филиал ОАО «РЖД»</t>
  </si>
  <si>
    <t>филиал «Волго-Вятский» АО «Оборонэнерго»</t>
  </si>
  <si>
    <t>№31-1/2-э</t>
  </si>
  <si>
    <t>Филиал ПАО "Россети Центр" - "Брянскэнерго" - Московская дирекция по энергообеспечению Трансэнерго филиала ОАО "РЖД"</t>
  </si>
  <si>
    <t>Заявленная мощность,  полезный отпуск и сальдо-переток электрической энергии</t>
  </si>
  <si>
    <t>Филиал ПАО "Россети Центр" - "Брянскэнерго" - ОАО "Жилкомхоз"</t>
  </si>
  <si>
    <t>Филиал ПАО "Россети Центр" - "Брянскэнерго" - АО "Брянский химический завод им. 50-летия СССР"</t>
  </si>
  <si>
    <t>Филиал ПАО "Россети Центр" - "Брянскэнерго" - АО "Оборонэнерго"</t>
  </si>
  <si>
    <t>Заявленная мощность, полезный отпуск</t>
  </si>
  <si>
    <t>Филиал ПАО "Россети Центр" - "Брянскэнерго" - ООО "ЭлТранс"</t>
  </si>
  <si>
    <t>№31-1/3-э</t>
  </si>
  <si>
    <t>Филиал ПАО "Россети Центр" - "Брянскэнерго" - ООО "БРЭСК"</t>
  </si>
  <si>
    <t>7</t>
  </si>
  <si>
    <t>№31-1/5-э</t>
  </si>
  <si>
    <t>ООО "БрянскЭлектро" - филиал ПАО "Россети Центр"- "Брянскэнерго"</t>
  </si>
  <si>
    <t>фактический  объем сальдированного перетока электрической энергии в соответствии с договором</t>
  </si>
  <si>
    <t>https://tarif32.ru/index.php/elektroenergiya</t>
  </si>
  <si>
    <t>№64/1</t>
  </si>
  <si>
    <t>18.12.2023</t>
  </si>
  <si>
    <t>АО "Воронежская горэлектросеть"</t>
  </si>
  <si>
    <t>https://pravo.govvrn.ru/?q=node/31930</t>
  </si>
  <si>
    <t>Юго-Восточная дирекция по энергообеспечению - структурное подразделение Трансэнерго - филиала  ОАО "РЖД"</t>
  </si>
  <si>
    <t>МУП "Борисоглебская горэлектросеть"</t>
  </si>
  <si>
    <t>МУП г. Россошь "ГЭС"</t>
  </si>
  <si>
    <t>МУП "Лискинская горэлектросеть"</t>
  </si>
  <si>
    <t>МУП "Острогожская горэлектросеть"</t>
  </si>
  <si>
    <t>МУП "Горэлектросети"</t>
  </si>
  <si>
    <t>МУП "Бобровская горэлектросеть"</t>
  </si>
  <si>
    <t>АО "Оборонэнерго" филиал "Волго-Вятский"</t>
  </si>
  <si>
    <t>АО "БЭСК"</t>
  </si>
  <si>
    <t>Павловское МУПП "Энергетик"</t>
  </si>
  <si>
    <t>ООО "ДЭК"</t>
  </si>
  <si>
    <t>АО "Воронежсинтезкаучук"</t>
  </si>
  <si>
    <t>№64/2</t>
  </si>
  <si>
    <t>ООО "КАСКАДЭНЕРГОСЕТЬ"</t>
  </si>
  <si>
    <t>https://pravo.govvrn.ru/?q=node/31917</t>
  </si>
  <si>
    <t>№64/4</t>
  </si>
  <si>
    <t>ООО "Региональная сетевая компания"</t>
  </si>
  <si>
    <t>https://pravo.govvrn.ru/?q=node/31918</t>
  </si>
  <si>
    <t>№64/6</t>
  </si>
  <si>
    <t>ООО "ИНКОМ"</t>
  </si>
  <si>
    <t>https://pravo.govvrn.ru/?q=node/31919</t>
  </si>
  <si>
    <t>№64/7</t>
  </si>
  <si>
    <t>Саратовский филиал ООО "Газпром энерго"</t>
  </si>
  <si>
    <t>https://pravo.govvrn.ru/?q=node/31920</t>
  </si>
  <si>
    <t>№64/9</t>
  </si>
  <si>
    <t>ООО "ГОРЭЛЕКТРОСЕТЬ-ВОРОНЕЖ"</t>
  </si>
  <si>
    <t>https://pravo.govvrn.ru/?q=node/31921</t>
  </si>
  <si>
    <t>№64/10</t>
  </si>
  <si>
    <t>АО "ВИнКо"</t>
  </si>
  <si>
    <t>https://pravo.govvrn.ru/?q=node/31922</t>
  </si>
  <si>
    <t>№65/1</t>
  </si>
  <si>
    <t>19.12.2023</t>
  </si>
  <si>
    <t>ООО "Воронежская электросетевая компания"</t>
  </si>
  <si>
    <t>https://pravo.govvrn.ru/?q=node/31915</t>
  </si>
  <si>
    <t>№65/2</t>
  </si>
  <si>
    <t>ООО "ЭСК Воронеж"</t>
  </si>
  <si>
    <t>https://pravo.govvrn.ru/?q=node/31916</t>
  </si>
  <si>
    <t>№23/381</t>
  </si>
  <si>
    <t>http://tarifkursk.ru/documents/postanovleniya/elektroenergiya/</t>
  </si>
  <si>
    <t>АО «Курские электрические сети»</t>
  </si>
  <si>
    <t>МУП «Горэлектросети» муниципального образования «Город Железногорск»</t>
  </si>
  <si>
    <t>АО «Оборонэнерго»</t>
  </si>
  <si>
    <t>ООО «СЕВЕРЭНЕРГО»</t>
  </si>
  <si>
    <t>ООО «Железногорская Сетевая Компания»</t>
  </si>
  <si>
    <t>ОАО «РЖД» в границах Московской железной дороги на территории Курской области</t>
  </si>
  <si>
    <t>ОАО «РЖД» в границах Юго-Восточной железной дороги на территории Курской области</t>
  </si>
  <si>
    <t>№100</t>
  </si>
  <si>
    <t>№98</t>
  </si>
  <si>
    <t>№99</t>
  </si>
  <si>
    <t>№97</t>
  </si>
  <si>
    <t>№94</t>
  </si>
  <si>
    <t>№95</t>
  </si>
  <si>
    <t>№96</t>
  </si>
  <si>
    <t>№56/4</t>
  </si>
  <si>
    <t>№186-т</t>
  </si>
  <si>
    <t>06.12.2024</t>
  </si>
  <si>
    <t>Московская дирекция по энергообеспечению СП Трансэнерго - филиал ОАО "РЖД" (на территории Смоленской области)</t>
  </si>
  <si>
    <t>https://rek.admin-smolensk.ru/files/449/post_2023_0111.pdf</t>
  </si>
  <si>
    <t>ООО "Горэлектро"</t>
  </si>
  <si>
    <t>20.12.2023</t>
  </si>
  <si>
    <t>АО "Оборонэнерго" (на территории Смоленской области)</t>
  </si>
  <si>
    <t>https://rek.admin-smolensk.ru/files/449/post_2023_0312.pdf</t>
  </si>
  <si>
    <t>№111</t>
  </si>
  <si>
    <t>№312</t>
  </si>
  <si>
    <t>№100-э</t>
  </si>
  <si>
    <t>№94-э</t>
  </si>
  <si>
    <t>№98-э</t>
  </si>
  <si>
    <t>№96-э</t>
  </si>
  <si>
    <t>ООО "Районные электрические сети"</t>
  </si>
  <si>
    <t>Акционерное общество «Оборонэнерго» / АО «Оборонэнерго»</t>
  </si>
  <si>
    <t>ОАО "РЖД" (Северная дирекция по энергообеспечению – структурное подразделение Трансэнерго – филиала открытого акционерного общества «Российские железные дороги»)</t>
  </si>
  <si>
    <t xml:space="preserve"> Акционерное общество «Ярославская электросетевая компания» / АО «ЯрЭСК»</t>
  </si>
  <si>
    <t>Открытое акционерное общество «Рыбинская городская электросеть» / ОАО «Рыбинская городская электросеть»</t>
  </si>
  <si>
    <t>Муниципальное унитарное предприятие Тутаевского муниципального района «ГОРЭЛЕКТРОСЕТЬ» / МУП ТМР «ГОРЭЛЕКТРОСЕТЬ»</t>
  </si>
  <si>
    <t>Акционерное общество «Ресурс» / АО «Ресурс»</t>
  </si>
  <si>
    <t>Общество с ограниченной ответственностью «Электросеть» /ООО «Электросеть»</t>
  </si>
  <si>
    <t>Общество с ограниченной ответственностью «Северэнерго»/  ООО «Северэнерго»</t>
  </si>
  <si>
    <t>Общество с ограниченной ответственностью «Техпромэксперт-Ярославль»/ ООО «Техпромэксперт-Ярославль»</t>
  </si>
  <si>
    <t>№419-п/ээ</t>
  </si>
  <si>
    <t xml:space="preserve">https://www.yarregion.ru/depts/dtert/DocLib14/приказ%20№%20419-п_ээ%20от%2019.12.2023.pdf </t>
  </si>
  <si>
    <t>46-нп</t>
  </si>
  <si>
    <t>26.04.2024</t>
  </si>
  <si>
    <t>47-нп</t>
  </si>
  <si>
    <t>45-нп</t>
  </si>
  <si>
    <t>44-нп</t>
  </si>
  <si>
    <t>http://publication.pravo.gov.ru/document/6901202404270001?index=2</t>
  </si>
  <si>
    <t>http://publication.pravo.gov.ru/document/6901202404270005?index=1</t>
  </si>
  <si>
    <t>http://publication.pravo.gov.ru/document/6901202404270002?index=2</t>
  </si>
  <si>
    <t>http://publication.pravo.gov.ru/document/6901202404270003?index=2</t>
  </si>
  <si>
    <t>https://kgrct.ru/documents/prikaz/</t>
  </si>
  <si>
    <t>6/2</t>
  </si>
  <si>
    <t>6/3</t>
  </si>
  <si>
    <t>6/4</t>
  </si>
  <si>
    <t>1.1.</t>
  </si>
  <si>
    <t>3.1.</t>
  </si>
  <si>
    <t>4.1.</t>
  </si>
  <si>
    <t>2.1</t>
  </si>
  <si>
    <t>01.05.2024-30.06.2024</t>
  </si>
  <si>
    <t>40/8</t>
  </si>
  <si>
    <t>40/9</t>
  </si>
  <si>
    <t>40/10</t>
  </si>
  <si>
    <t>01.01.2024-30.04.2024</t>
  </si>
  <si>
    <t>1.1</t>
  </si>
  <si>
    <t>2.</t>
  </si>
  <si>
    <t>3.1</t>
  </si>
  <si>
    <t>4.1</t>
  </si>
  <si>
    <t>5.1</t>
  </si>
  <si>
    <t>6.1</t>
  </si>
  <si>
    <t>548-нп</t>
  </si>
  <si>
    <t>551-нп</t>
  </si>
  <si>
    <t>550-нп</t>
  </si>
  <si>
    <t>549-нп</t>
  </si>
  <si>
    <t>http://publication.pravo.gov.ru/document/6901202312250004?index=1</t>
  </si>
  <si>
    <t>Октябрьская дирекция по энергообеспечению СП Трансэнерго - филиал ОАО «РЖД»</t>
  </si>
  <si>
    <t>АО "Тверьгорэлектро»</t>
  </si>
  <si>
    <t>филиал «Центральный» АО «Оборонэнерго»</t>
  </si>
  <si>
    <t>АО «Инженерно-инвестиционная компания»</t>
  </si>
  <si>
    <t>Бежецкое муниципальное предприятие городских электрических и тепловых сетей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</si>
</sst>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h\:mm\:ss;@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0"/>
      <color theme="1"/>
      <name val="Arial"/>
      <family val="2"/>
      <charset val="204"/>
    </font>
    <font>
      <sz val="8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01">
    <xf numFmtId="0" fontId="0" fillId="0" borderId="0"/>
    <xf numFmtId="164" fontId="3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5" applyNumberFormat="0" applyAlignment="0" applyProtection="0"/>
    <xf numFmtId="0" fontId="8" fillId="20" borderId="6" applyNumberFormat="0" applyAlignment="0" applyProtection="0"/>
    <xf numFmtId="0" fontId="9" fillId="20" borderId="5" applyNumberFormat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21" borderId="11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23" borderId="12" applyNumberFormat="0" applyFont="0" applyAlignment="0" applyProtection="0"/>
    <xf numFmtId="0" fontId="19" fillId="0" borderId="13" applyNumberFormat="0" applyFill="0" applyAlignment="0" applyProtection="0"/>
    <xf numFmtId="0" fontId="20" fillId="0" borderId="0"/>
    <xf numFmtId="0" fontId="20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5" fontId="22" fillId="0" borderId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3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24" fillId="4" borderId="0" applyNumberFormat="0" applyBorder="0" applyAlignment="0" applyProtection="0"/>
    <xf numFmtId="0" fontId="27" fillId="0" borderId="0" applyNumberFormat="0" applyFill="0" applyBorder="0" applyAlignment="0" applyProtection="0"/>
  </cellStyleXfs>
  <cellXfs count="15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0" fontId="25" fillId="0" borderId="0" xfId="0" applyFont="1"/>
    <xf numFmtId="0" fontId="26" fillId="0" borderId="0" xfId="0" applyFont="1"/>
    <xf numFmtId="0" fontId="26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0" fillId="0" borderId="0" xfId="0" applyFont="1"/>
    <xf numFmtId="2" fontId="28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0" fontId="29" fillId="0" borderId="0" xfId="0" applyFont="1"/>
    <xf numFmtId="0" fontId="30" fillId="0" borderId="0" xfId="0" applyFont="1"/>
    <xf numFmtId="0" fontId="2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wrapText="1"/>
    </xf>
    <xf numFmtId="49" fontId="1" fillId="0" borderId="22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4" xfId="0" applyNumberFormat="1" applyFont="1" applyBorder="1" applyAlignment="1">
      <alignment horizontal="center"/>
    </xf>
    <xf numFmtId="4" fontId="26" fillId="0" borderId="1" xfId="0" applyNumberFormat="1" applyFont="1" applyBorder="1" applyAlignment="1">
      <alignment horizontal="center" vertical="center"/>
    </xf>
    <xf numFmtId="49" fontId="26" fillId="0" borderId="14" xfId="0" applyNumberFormat="1" applyFont="1" applyBorder="1" applyAlignment="1">
      <alignment horizontal="center"/>
    </xf>
    <xf numFmtId="49" fontId="26" fillId="0" borderId="1" xfId="0" applyNumberFormat="1" applyFont="1" applyBorder="1" applyAlignment="1">
      <alignment horizontal="center" vertical="center"/>
    </xf>
    <xf numFmtId="49" fontId="26" fillId="0" borderId="23" xfId="0" applyNumberFormat="1" applyFont="1" applyBorder="1" applyAlignment="1">
      <alignment horizontal="left" vertical="center" wrapText="1"/>
    </xf>
    <xf numFmtId="49" fontId="26" fillId="0" borderId="22" xfId="0" applyNumberFormat="1" applyFont="1" applyBorder="1" applyAlignment="1">
      <alignment horizontal="center"/>
    </xf>
    <xf numFmtId="49" fontId="1" fillId="0" borderId="22" xfId="0" applyNumberFormat="1" applyFont="1" applyBorder="1" applyAlignment="1">
      <alignment horizontal="center"/>
    </xf>
    <xf numFmtId="2" fontId="28" fillId="0" borderId="17" xfId="0" applyNumberFormat="1" applyFont="1" applyFill="1" applyBorder="1" applyAlignment="1">
      <alignment horizontal="center" vertical="center" wrapText="1"/>
    </xf>
    <xf numFmtId="2" fontId="1" fillId="0" borderId="23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26" fillId="0" borderId="1" xfId="0" applyNumberFormat="1" applyFont="1" applyBorder="1" applyAlignment="1">
      <alignment horizontal="center" wrapText="1"/>
    </xf>
    <xf numFmtId="0" fontId="1" fillId="0" borderId="14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25" borderId="0" xfId="0" applyFill="1" applyAlignment="1">
      <alignment vertical="center"/>
    </xf>
    <xf numFmtId="49" fontId="31" fillId="0" borderId="1" xfId="0" applyNumberFormat="1" applyFont="1" applyBorder="1" applyAlignment="1">
      <alignment horizontal="center" vertical="center" wrapText="1"/>
    </xf>
    <xf numFmtId="4" fontId="26" fillId="0" borderId="1" xfId="0" applyNumberFormat="1" applyFont="1" applyBorder="1"/>
    <xf numFmtId="2" fontId="1" fillId="0" borderId="1" xfId="0" applyNumberFormat="1" applyFont="1" applyBorder="1"/>
    <xf numFmtId="49" fontId="26" fillId="0" borderId="1" xfId="0" applyNumberFormat="1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left" vertical="center" wrapText="1"/>
    </xf>
    <xf numFmtId="14" fontId="26" fillId="0" borderId="1" xfId="0" applyNumberFormat="1" applyFont="1" applyBorder="1" applyAlignment="1">
      <alignment horizontal="center" vertical="center" wrapText="1"/>
    </xf>
    <xf numFmtId="2" fontId="26" fillId="0" borderId="1" xfId="0" applyNumberFormat="1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vertical="center"/>
    </xf>
    <xf numFmtId="2" fontId="26" fillId="0" borderId="23" xfId="0" applyNumberFormat="1" applyFont="1" applyBorder="1" applyAlignment="1">
      <alignment horizontal="center" vertical="center" wrapText="1"/>
    </xf>
    <xf numFmtId="4" fontId="26" fillId="0" borderId="23" xfId="0" applyNumberFormat="1" applyFont="1" applyBorder="1" applyAlignment="1">
      <alignment vertical="center"/>
    </xf>
    <xf numFmtId="49" fontId="31" fillId="0" borderId="25" xfId="0" applyNumberFormat="1" applyFont="1" applyBorder="1" applyAlignment="1">
      <alignment horizontal="center" vertical="center" wrapText="1"/>
    </xf>
    <xf numFmtId="2" fontId="1" fillId="0" borderId="23" xfId="0" applyNumberFormat="1" applyFont="1" applyBorder="1" applyAlignment="1">
      <alignment vertical="center"/>
    </xf>
    <xf numFmtId="4" fontId="26" fillId="0" borderId="23" xfId="0" applyNumberFormat="1" applyFont="1" applyBorder="1" applyAlignment="1">
      <alignment horizontal="center" vertical="center" wrapText="1"/>
    </xf>
    <xf numFmtId="4" fontId="26" fillId="0" borderId="23" xfId="0" applyNumberFormat="1" applyFont="1" applyBorder="1" applyAlignment="1">
      <alignment horizontal="left" vertical="center" wrapText="1"/>
    </xf>
    <xf numFmtId="4" fontId="26" fillId="0" borderId="23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center" vertical="center" wrapText="1"/>
    </xf>
    <xf numFmtId="49" fontId="26" fillId="0" borderId="22" xfId="0" applyNumberFormat="1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left" vertical="center" wrapText="1"/>
    </xf>
    <xf numFmtId="4" fontId="26" fillId="0" borderId="1" xfId="0" applyNumberFormat="1" applyFont="1" applyBorder="1" applyAlignment="1">
      <alignment horizontal="right" vertical="center" wrapText="1"/>
    </xf>
    <xf numFmtId="0" fontId="31" fillId="0" borderId="26" xfId="0" applyNumberFormat="1" applyFont="1" applyBorder="1" applyAlignment="1">
      <alignment horizontal="center" vertical="center" wrapText="1"/>
    </xf>
    <xf numFmtId="0" fontId="26" fillId="0" borderId="14" xfId="0" applyNumberFormat="1" applyFont="1" applyBorder="1" applyAlignment="1">
      <alignment horizontal="center" vertical="center"/>
    </xf>
    <xf numFmtId="0" fontId="27" fillId="0" borderId="17" xfId="200" applyNumberFormat="1" applyBorder="1" applyAlignment="1">
      <alignment horizontal="center" vertical="center" wrapText="1"/>
    </xf>
    <xf numFmtId="0" fontId="27" fillId="0" borderId="17" xfId="200" applyNumberFormat="1" applyBorder="1" applyAlignment="1">
      <alignment horizontal="center" vertical="center"/>
    </xf>
    <xf numFmtId="0" fontId="0" fillId="0" borderId="27" xfId="0" applyNumberFormat="1" applyBorder="1" applyAlignment="1">
      <alignment horizontal="center" vertical="center"/>
    </xf>
    <xf numFmtId="49" fontId="26" fillId="0" borderId="23" xfId="0" applyNumberFormat="1" applyFont="1" applyBorder="1" applyAlignment="1">
      <alignment horizontal="center" vertical="center"/>
    </xf>
    <xf numFmtId="49" fontId="26" fillId="0" borderId="14" xfId="0" applyNumberFormat="1" applyFont="1" applyBorder="1"/>
    <xf numFmtId="2" fontId="26" fillId="0" borderId="1" xfId="0" applyNumberFormat="1" applyFont="1" applyBorder="1"/>
    <xf numFmtId="0" fontId="27" fillId="0" borderId="17" xfId="200" applyBorder="1" applyAlignment="1">
      <alignment horizontal="center" vertical="center" wrapText="1"/>
    </xf>
    <xf numFmtId="2" fontId="28" fillId="0" borderId="1" xfId="0" applyNumberFormat="1" applyFont="1" applyFill="1" applyBorder="1" applyAlignment="1">
      <alignment horizontal="left" vertical="center" wrapText="1"/>
    </xf>
    <xf numFmtId="49" fontId="1" fillId="0" borderId="23" xfId="0" applyNumberFormat="1" applyFont="1" applyBorder="1" applyAlignment="1">
      <alignment horizontal="center" vertical="center"/>
    </xf>
    <xf numFmtId="49" fontId="33" fillId="0" borderId="1" xfId="38" applyNumberFormat="1" applyFont="1" applyFill="1" applyBorder="1" applyAlignment="1">
      <alignment horizontal="left" vertical="center" wrapText="1"/>
    </xf>
    <xf numFmtId="49" fontId="26" fillId="0" borderId="14" xfId="0" applyNumberFormat="1" applyFont="1" applyBorder="1" applyAlignment="1">
      <alignment horizontal="center" vertical="center"/>
    </xf>
    <xf numFmtId="4" fontId="26" fillId="25" borderId="1" xfId="0" applyNumberFormat="1" applyFont="1" applyFill="1" applyBorder="1" applyAlignment="1">
      <alignment horizontal="center" vertical="center" wrapText="1"/>
    </xf>
    <xf numFmtId="1" fontId="26" fillId="0" borderId="14" xfId="0" applyNumberFormat="1" applyFont="1" applyBorder="1" applyAlignment="1">
      <alignment horizontal="center" vertical="center"/>
    </xf>
    <xf numFmtId="1" fontId="26" fillId="0" borderId="15" xfId="0" applyNumberFormat="1" applyFont="1" applyBorder="1" applyAlignment="1">
      <alignment horizontal="center" vertical="center"/>
    </xf>
    <xf numFmtId="4" fontId="26" fillId="25" borderId="16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left" vertical="center" wrapText="1"/>
    </xf>
    <xf numFmtId="0" fontId="34" fillId="0" borderId="16" xfId="0" applyFont="1" applyFill="1" applyBorder="1" applyAlignment="1">
      <alignment horizontal="left" vertical="center" wrapText="1"/>
    </xf>
    <xf numFmtId="2" fontId="1" fillId="0" borderId="23" xfId="0" applyNumberFormat="1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/>
    </xf>
    <xf numFmtId="4" fontId="1" fillId="0" borderId="2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wrapText="1"/>
    </xf>
    <xf numFmtId="49" fontId="27" fillId="25" borderId="27" xfId="200" applyNumberFormat="1" applyFill="1" applyBorder="1" applyAlignment="1">
      <alignment horizontal="center" vertical="center" wrapText="1"/>
    </xf>
    <xf numFmtId="49" fontId="31" fillId="25" borderId="28" xfId="0" applyNumberFormat="1" applyFont="1" applyFill="1" applyBorder="1" applyAlignment="1">
      <alignment horizontal="center" vertical="center" wrapText="1"/>
    </xf>
    <xf numFmtId="49" fontId="31" fillId="25" borderId="30" xfId="0" applyNumberFormat="1" applyFont="1" applyFill="1" applyBorder="1" applyAlignment="1">
      <alignment horizontal="center" vertical="center" wrapText="1"/>
    </xf>
    <xf numFmtId="0" fontId="31" fillId="0" borderId="18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 wrapText="1"/>
    </xf>
    <xf numFmtId="49" fontId="26" fillId="25" borderId="1" xfId="0" applyNumberFormat="1" applyFont="1" applyFill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49" fontId="26" fillId="25" borderId="16" xfId="0" applyNumberFormat="1" applyFont="1" applyFill="1" applyBorder="1" applyAlignment="1">
      <alignment horizontal="center" vertical="center" wrapText="1"/>
    </xf>
    <xf numFmtId="49" fontId="26" fillId="0" borderId="23" xfId="0" applyNumberFormat="1" applyFont="1" applyBorder="1" applyAlignment="1">
      <alignment horizontal="center" vertical="center" wrapText="1"/>
    </xf>
    <xf numFmtId="49" fontId="26" fillId="0" borderId="25" xfId="0" applyNumberFormat="1" applyFont="1" applyBorder="1" applyAlignment="1">
      <alignment horizontal="center" vertical="center" wrapText="1"/>
    </xf>
    <xf numFmtId="0" fontId="29" fillId="24" borderId="14" xfId="0" applyFont="1" applyFill="1" applyBorder="1" applyAlignment="1">
      <alignment horizontal="center" vertical="center"/>
    </xf>
    <xf numFmtId="0" fontId="29" fillId="24" borderId="1" xfId="0" applyFont="1" applyFill="1" applyBorder="1" applyAlignment="1">
      <alignment horizontal="center" vertical="center"/>
    </xf>
    <xf numFmtId="0" fontId="29" fillId="24" borderId="17" xfId="0" applyFont="1" applyFill="1" applyBorder="1" applyAlignment="1">
      <alignment horizontal="center" vertical="center"/>
    </xf>
    <xf numFmtId="0" fontId="27" fillId="0" borderId="27" xfId="20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49" fontId="26" fillId="0" borderId="23" xfId="0" applyNumberFormat="1" applyFont="1" applyBorder="1" applyAlignment="1">
      <alignment horizontal="center" vertical="center"/>
    </xf>
    <xf numFmtId="49" fontId="26" fillId="0" borderId="25" xfId="0" applyNumberFormat="1" applyFont="1" applyBorder="1" applyAlignment="1">
      <alignment horizontal="center" vertical="center"/>
    </xf>
    <xf numFmtId="0" fontId="27" fillId="0" borderId="28" xfId="200" applyBorder="1" applyAlignment="1">
      <alignment horizontal="center" vertical="center" wrapText="1"/>
    </xf>
    <xf numFmtId="0" fontId="27" fillId="0" borderId="26" xfId="200" applyBorder="1" applyAlignment="1">
      <alignment horizontal="center" vertical="center" wrapText="1"/>
    </xf>
    <xf numFmtId="0" fontId="29" fillId="24" borderId="31" xfId="0" applyFont="1" applyFill="1" applyBorder="1" applyAlignment="1">
      <alignment horizontal="center" vertical="center"/>
    </xf>
    <xf numFmtId="0" fontId="29" fillId="24" borderId="32" xfId="0" applyFont="1" applyFill="1" applyBorder="1" applyAlignment="1">
      <alignment horizontal="center" vertical="center"/>
    </xf>
    <xf numFmtId="0" fontId="29" fillId="24" borderId="33" xfId="0" applyFont="1" applyFill="1" applyBorder="1" applyAlignment="1">
      <alignment horizontal="center" vertical="center"/>
    </xf>
    <xf numFmtId="0" fontId="32" fillId="0" borderId="21" xfId="0" applyFont="1" applyBorder="1" applyAlignment="1">
      <alignment horizontal="center" vertical="center" wrapText="1"/>
    </xf>
    <xf numFmtId="0" fontId="27" fillId="0" borderId="27" xfId="200" applyNumberFormat="1" applyBorder="1" applyAlignment="1">
      <alignment horizontal="center" vertical="center"/>
    </xf>
    <xf numFmtId="0" fontId="0" fillId="0" borderId="28" xfId="0" applyNumberFormat="1" applyBorder="1" applyAlignment="1">
      <alignment horizontal="center" vertical="center"/>
    </xf>
    <xf numFmtId="0" fontId="0" fillId="0" borderId="26" xfId="0" applyNumberFormat="1" applyBorder="1" applyAlignment="1">
      <alignment horizontal="center" vertical="center"/>
    </xf>
    <xf numFmtId="49" fontId="26" fillId="0" borderId="29" xfId="0" applyNumberFormat="1" applyFont="1" applyBorder="1" applyAlignment="1">
      <alignment horizontal="center" vertical="center" wrapText="1"/>
    </xf>
    <xf numFmtId="49" fontId="26" fillId="0" borderId="29" xfId="0" applyNumberFormat="1" applyFont="1" applyBorder="1" applyAlignment="1">
      <alignment horizontal="center" vertical="center"/>
    </xf>
    <xf numFmtId="2" fontId="1" fillId="0" borderId="23" xfId="0" applyNumberFormat="1" applyFont="1" applyBorder="1" applyAlignment="1">
      <alignment horizontal="center" vertical="center" wrapText="1"/>
    </xf>
    <xf numFmtId="2" fontId="1" fillId="0" borderId="29" xfId="0" applyNumberFormat="1" applyFont="1" applyBorder="1" applyAlignment="1">
      <alignment horizontal="center" vertical="center" wrapText="1"/>
    </xf>
    <xf numFmtId="2" fontId="1" fillId="0" borderId="25" xfId="0" applyNumberFormat="1" applyFont="1" applyBorder="1" applyAlignment="1">
      <alignment horizontal="center" vertical="center" wrapText="1"/>
    </xf>
    <xf numFmtId="0" fontId="29" fillId="24" borderId="18" xfId="0" applyFont="1" applyFill="1" applyBorder="1" applyAlignment="1">
      <alignment horizontal="center" vertical="center"/>
    </xf>
    <xf numFmtId="0" fontId="29" fillId="24" borderId="19" xfId="0" applyFont="1" applyFill="1" applyBorder="1" applyAlignment="1">
      <alignment horizontal="center" vertical="center"/>
    </xf>
    <xf numFmtId="0" fontId="29" fillId="24" borderId="20" xfId="0" applyFont="1" applyFill="1" applyBorder="1" applyAlignment="1">
      <alignment horizontal="center" vertical="center"/>
    </xf>
    <xf numFmtId="0" fontId="29" fillId="24" borderId="24" xfId="0" applyFont="1" applyFill="1" applyBorder="1" applyAlignment="1">
      <alignment horizontal="center" vertical="center"/>
    </xf>
    <xf numFmtId="0" fontId="29" fillId="24" borderId="25" xfId="0" applyFont="1" applyFill="1" applyBorder="1" applyAlignment="1">
      <alignment horizontal="center" vertical="center"/>
    </xf>
    <xf numFmtId="0" fontId="29" fillId="24" borderId="26" xfId="0" applyFont="1" applyFill="1" applyBorder="1" applyAlignment="1">
      <alignment horizontal="center" vertical="center"/>
    </xf>
    <xf numFmtId="2" fontId="27" fillId="0" borderId="27" xfId="200" applyNumberFormat="1" applyFill="1" applyBorder="1" applyAlignment="1">
      <alignment horizontal="center" vertical="center" wrapText="1"/>
    </xf>
    <xf numFmtId="2" fontId="28" fillId="0" borderId="28" xfId="0" applyNumberFormat="1" applyFont="1" applyFill="1" applyBorder="1" applyAlignment="1">
      <alignment horizontal="center" vertical="center" wrapText="1"/>
    </xf>
    <xf numFmtId="2" fontId="28" fillId="0" borderId="26" xfId="0" applyNumberFormat="1" applyFont="1" applyFill="1" applyBorder="1" applyAlignment="1">
      <alignment horizontal="center" vertical="center" wrapText="1"/>
    </xf>
    <xf numFmtId="0" fontId="27" fillId="0" borderId="17" xfId="200" applyFill="1" applyBorder="1" applyAlignment="1">
      <alignment horizontal="center" vertical="center" wrapText="1"/>
    </xf>
    <xf numFmtId="0" fontId="28" fillId="0" borderId="17" xfId="200" applyFont="1" applyFill="1" applyBorder="1" applyAlignment="1">
      <alignment horizontal="center" vertical="center" wrapText="1"/>
    </xf>
    <xf numFmtId="0" fontId="28" fillId="0" borderId="17" xfId="0" applyFont="1" applyFill="1" applyBorder="1" applyAlignment="1">
      <alignment horizontal="center" vertical="center" wrapText="1"/>
    </xf>
    <xf numFmtId="0" fontId="29" fillId="24" borderId="2" xfId="0" applyFont="1" applyFill="1" applyBorder="1" applyAlignment="1">
      <alignment horizontal="center" vertical="center"/>
    </xf>
    <xf numFmtId="0" fontId="29" fillId="24" borderId="3" xfId="0" applyFont="1" applyFill="1" applyBorder="1" applyAlignment="1">
      <alignment horizontal="center" vertical="center"/>
    </xf>
    <xf numFmtId="0" fontId="29" fillId="24" borderId="4" xfId="0" applyFont="1" applyFill="1" applyBorder="1" applyAlignment="1">
      <alignment horizontal="center" vertical="center"/>
    </xf>
    <xf numFmtId="0" fontId="31" fillId="0" borderId="14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27" fillId="25" borderId="27" xfId="200" applyFill="1" applyBorder="1" applyAlignment="1">
      <alignment horizontal="center" vertical="center" wrapText="1"/>
    </xf>
    <xf numFmtId="0" fontId="27" fillId="25" borderId="28" xfId="200" applyFill="1" applyBorder="1" applyAlignment="1">
      <alignment horizontal="center" vertical="center" wrapText="1"/>
    </xf>
    <xf numFmtId="0" fontId="31" fillId="25" borderId="28" xfId="0" applyFont="1" applyFill="1" applyBorder="1" applyAlignment="1">
      <alignment horizontal="center" vertical="center" wrapText="1"/>
    </xf>
    <xf numFmtId="0" fontId="31" fillId="25" borderId="26" xfId="0" applyFont="1" applyFill="1" applyBorder="1" applyAlignment="1">
      <alignment horizontal="center" vertical="center" wrapText="1"/>
    </xf>
    <xf numFmtId="0" fontId="27" fillId="0" borderId="27" xfId="200" applyFill="1" applyBorder="1" applyAlignment="1">
      <alignment horizontal="center" vertical="center" wrapText="1"/>
    </xf>
    <xf numFmtId="0" fontId="27" fillId="0" borderId="28" xfId="200" applyFill="1" applyBorder="1" applyAlignment="1">
      <alignment horizontal="center" vertical="center" wrapText="1"/>
    </xf>
    <xf numFmtId="0" fontId="27" fillId="0" borderId="26" xfId="200" applyFill="1" applyBorder="1" applyAlignment="1">
      <alignment horizontal="center" vertical="center" wrapText="1"/>
    </xf>
  </cellXfs>
  <cellStyles count="20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_Sheet1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Гиперссылка" xfId="200" builtinId="8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2 2" xfId="39"/>
    <cellStyle name="Обычный 3" xfId="40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Стиль 1 10" xfId="46"/>
    <cellStyle name="Стиль 1 11" xfId="47"/>
    <cellStyle name="Стиль 1 11 2" xfId="48"/>
    <cellStyle name="Стиль 1 12" xfId="49"/>
    <cellStyle name="Стиль 1 12 2" xfId="50"/>
    <cellStyle name="Стиль 1 12 3" xfId="51"/>
    <cellStyle name="Стиль 1 12 4" xfId="52"/>
    <cellStyle name="Стиль 1 12 5" xfId="53"/>
    <cellStyle name="Стиль 1 12 6" xfId="54"/>
    <cellStyle name="Стиль 1 12 7" xfId="55"/>
    <cellStyle name="Стиль 1 12 8" xfId="56"/>
    <cellStyle name="Стиль 1 12 9" xfId="57"/>
    <cellStyle name="Стиль 1 13" xfId="58"/>
    <cellStyle name="Стиль 1 14" xfId="59"/>
    <cellStyle name="Стиль 1 15" xfId="60"/>
    <cellStyle name="Стиль 1 16" xfId="61"/>
    <cellStyle name="Стиль 1 17" xfId="62"/>
    <cellStyle name="Стиль 1 18" xfId="63"/>
    <cellStyle name="Стиль 1 19" xfId="64"/>
    <cellStyle name="Стиль 1 2" xfId="65"/>
    <cellStyle name="Стиль 1 2 10" xfId="66"/>
    <cellStyle name="Стиль 1 2 11" xfId="67"/>
    <cellStyle name="Стиль 1 2 12" xfId="68"/>
    <cellStyle name="Стиль 1 2 13" xfId="69"/>
    <cellStyle name="Стиль 1 2 14" xfId="70"/>
    <cellStyle name="Стиль 1 2 15" xfId="71"/>
    <cellStyle name="Стиль 1 2 16" xfId="72"/>
    <cellStyle name="Стиль 1 2 17" xfId="73"/>
    <cellStyle name="Стиль 1 2 18" xfId="74"/>
    <cellStyle name="Стиль 1 2 19" xfId="75"/>
    <cellStyle name="Стиль 1 2 2" xfId="76"/>
    <cellStyle name="Стиль 1 2 2 10" xfId="77"/>
    <cellStyle name="Стиль 1 2 2 11" xfId="78"/>
    <cellStyle name="Стиль 1 2 2 12" xfId="79"/>
    <cellStyle name="Стиль 1 2 2 13" xfId="80"/>
    <cellStyle name="Стиль 1 2 2 14" xfId="81"/>
    <cellStyle name="Стиль 1 2 2 15" xfId="82"/>
    <cellStyle name="Стиль 1 2 2 16" xfId="83"/>
    <cellStyle name="Стиль 1 2 2 17" xfId="84"/>
    <cellStyle name="Стиль 1 2 2 18" xfId="85"/>
    <cellStyle name="Стиль 1 2 2 19" xfId="86"/>
    <cellStyle name="Стиль 1 2 2 2" xfId="87"/>
    <cellStyle name="Стиль 1 2 2 2 10" xfId="88"/>
    <cellStyle name="Стиль 1 2 2 2 11" xfId="89"/>
    <cellStyle name="Стиль 1 2 2 2 12" xfId="90"/>
    <cellStyle name="Стиль 1 2 2 2 13" xfId="91"/>
    <cellStyle name="Стиль 1 2 2 2 14" xfId="92"/>
    <cellStyle name="Стиль 1 2 2 2 15" xfId="93"/>
    <cellStyle name="Стиль 1 2 2 2 16" xfId="94"/>
    <cellStyle name="Стиль 1 2 2 2 17" xfId="95"/>
    <cellStyle name="Стиль 1 2 2 2 18" xfId="96"/>
    <cellStyle name="Стиль 1 2 2 2 19" xfId="97"/>
    <cellStyle name="Стиль 1 2 2 2 2" xfId="98"/>
    <cellStyle name="Стиль 1 2 2 2 2 10" xfId="99"/>
    <cellStyle name="Стиль 1 2 2 2 2 11" xfId="100"/>
    <cellStyle name="Стиль 1 2 2 2 2 12" xfId="101"/>
    <cellStyle name="Стиль 1 2 2 2 2 13" xfId="102"/>
    <cellStyle name="Стиль 1 2 2 2 2 14" xfId="103"/>
    <cellStyle name="Стиль 1 2 2 2 2 15" xfId="104"/>
    <cellStyle name="Стиль 1 2 2 2 2 16" xfId="105"/>
    <cellStyle name="Стиль 1 2 2 2 2 17" xfId="106"/>
    <cellStyle name="Стиль 1 2 2 2 2 18" xfId="107"/>
    <cellStyle name="Стиль 1 2 2 2 2 19" xfId="108"/>
    <cellStyle name="Стиль 1 2 2 2 2 2" xfId="109"/>
    <cellStyle name="Стиль 1 2 2 2 2 2 2" xfId="110"/>
    <cellStyle name="Стиль 1 2 2 2 2 2 3" xfId="111"/>
    <cellStyle name="Стиль 1 2 2 2 2 2 4" xfId="112"/>
    <cellStyle name="Стиль 1 2 2 2 2 2 5" xfId="113"/>
    <cellStyle name="Стиль 1 2 2 2 2 2 6" xfId="114"/>
    <cellStyle name="Стиль 1 2 2 2 2 2 7" xfId="115"/>
    <cellStyle name="Стиль 1 2 2 2 2 2 8" xfId="116"/>
    <cellStyle name="Стиль 1 2 2 2 2 2 9" xfId="117"/>
    <cellStyle name="Стиль 1 2 2 2 2 20" xfId="118"/>
    <cellStyle name="Стиль 1 2 2 2 2 21" xfId="119"/>
    <cellStyle name="Стиль 1 2 2 2 2 3" xfId="120"/>
    <cellStyle name="Стиль 1 2 2 2 2 4" xfId="121"/>
    <cellStyle name="Стиль 1 2 2 2 2 5" xfId="122"/>
    <cellStyle name="Стиль 1 2 2 2 2 6" xfId="123"/>
    <cellStyle name="Стиль 1 2 2 2 2 7" xfId="124"/>
    <cellStyle name="Стиль 1 2 2 2 2 8" xfId="125"/>
    <cellStyle name="Стиль 1 2 2 2 2 9" xfId="126"/>
    <cellStyle name="Стиль 1 2 2 2 20" xfId="127"/>
    <cellStyle name="Стиль 1 2 2 2 21" xfId="128"/>
    <cellStyle name="Стиль 1 2 2 2 3" xfId="129"/>
    <cellStyle name="Стиль 1 2 2 2 3 2" xfId="130"/>
    <cellStyle name="Стиль 1 2 2 2 3 3" xfId="131"/>
    <cellStyle name="Стиль 1 2 2 2 3 4" xfId="132"/>
    <cellStyle name="Стиль 1 2 2 2 3 5" xfId="133"/>
    <cellStyle name="Стиль 1 2 2 2 3 6" xfId="134"/>
    <cellStyle name="Стиль 1 2 2 2 3 7" xfId="135"/>
    <cellStyle name="Стиль 1 2 2 2 3 8" xfId="136"/>
    <cellStyle name="Стиль 1 2 2 2 3 9" xfId="137"/>
    <cellStyle name="Стиль 1 2 2 2 4" xfId="138"/>
    <cellStyle name="Стиль 1 2 2 2 5" xfId="139"/>
    <cellStyle name="Стиль 1 2 2 2 6" xfId="140"/>
    <cellStyle name="Стиль 1 2 2 2 7" xfId="141"/>
    <cellStyle name="Стиль 1 2 2 2 8" xfId="142"/>
    <cellStyle name="Стиль 1 2 2 2 9" xfId="143"/>
    <cellStyle name="Стиль 1 2 2 20" xfId="144"/>
    <cellStyle name="Стиль 1 2 2 21" xfId="145"/>
    <cellStyle name="Стиль 1 2 2 3" xfId="146"/>
    <cellStyle name="Стиль 1 2 2 3 2" xfId="147"/>
    <cellStyle name="Стиль 1 2 2 3 3" xfId="148"/>
    <cellStyle name="Стиль 1 2 2 3 4" xfId="149"/>
    <cellStyle name="Стиль 1 2 2 3 5" xfId="150"/>
    <cellStyle name="Стиль 1 2 2 3 6" xfId="151"/>
    <cellStyle name="Стиль 1 2 2 3 7" xfId="152"/>
    <cellStyle name="Стиль 1 2 2 3 8" xfId="153"/>
    <cellStyle name="Стиль 1 2 2 3 9" xfId="154"/>
    <cellStyle name="Стиль 1 2 2 4" xfId="155"/>
    <cellStyle name="Стиль 1 2 2 5" xfId="156"/>
    <cellStyle name="Стиль 1 2 2 6" xfId="157"/>
    <cellStyle name="Стиль 1 2 2 7" xfId="158"/>
    <cellStyle name="Стиль 1 2 2 8" xfId="159"/>
    <cellStyle name="Стиль 1 2 2 9" xfId="160"/>
    <cellStyle name="Стиль 1 2 20" xfId="161"/>
    <cellStyle name="Стиль 1 2 21" xfId="162"/>
    <cellStyle name="Стиль 1 2 22" xfId="163"/>
    <cellStyle name="Стиль 1 2 3" xfId="164"/>
    <cellStyle name="Стиль 1 2 4" xfId="165"/>
    <cellStyle name="Стиль 1 2 4 2" xfId="166"/>
    <cellStyle name="Стиль 1 2 4 3" xfId="167"/>
    <cellStyle name="Стиль 1 2 4 4" xfId="168"/>
    <cellStyle name="Стиль 1 2 4 5" xfId="169"/>
    <cellStyle name="Стиль 1 2 4 6" xfId="170"/>
    <cellStyle name="Стиль 1 2 4 7" xfId="171"/>
    <cellStyle name="Стиль 1 2 4 8" xfId="172"/>
    <cellStyle name="Стиль 1 2 4 9" xfId="173"/>
    <cellStyle name="Стиль 1 2 5" xfId="174"/>
    <cellStyle name="Стиль 1 2 6" xfId="175"/>
    <cellStyle name="Стиль 1 2 7" xfId="176"/>
    <cellStyle name="Стиль 1 2 8" xfId="177"/>
    <cellStyle name="Стиль 1 2 9" xfId="178"/>
    <cellStyle name="Стиль 1 20" xfId="179"/>
    <cellStyle name="Стиль 1 21" xfId="180"/>
    <cellStyle name="Стиль 1 22" xfId="181"/>
    <cellStyle name="Стиль 1 23" xfId="182"/>
    <cellStyle name="Стиль 1 24" xfId="183"/>
    <cellStyle name="Стиль 1 25" xfId="184"/>
    <cellStyle name="Стиль 1 26" xfId="185"/>
    <cellStyle name="Стиль 1 27" xfId="186"/>
    <cellStyle name="Стиль 1 28" xfId="187"/>
    <cellStyle name="Стиль 1 29" xfId="188"/>
    <cellStyle name="Стиль 1 3" xfId="189"/>
    <cellStyle name="Стиль 1 30" xfId="190"/>
    <cellStyle name="Стиль 1 4" xfId="191"/>
    <cellStyle name="Стиль 1 5" xfId="192"/>
    <cellStyle name="Стиль 1 6" xfId="193"/>
    <cellStyle name="Стиль 1 7" xfId="194"/>
    <cellStyle name="Стиль 1 8" xfId="195"/>
    <cellStyle name="Стиль 1 9" xfId="196"/>
    <cellStyle name="Текст предупреждения 2" xfId="197"/>
    <cellStyle name="Финансовый 2" xfId="198"/>
    <cellStyle name="Финансовый 3" xfId="1"/>
    <cellStyle name="Хороший 2" xfId="1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7.0.17\store\&#1044;&#1077;&#1087;&#1072;&#1088;&#1090;&#1072;&#1084;&#1077;&#1085;&#1090;&#1099;\&#1044;&#1077;&#1087;&#1072;&#1088;&#1090;&#1072;&#1084;&#1077;&#1085;&#1090;%20&#1090;&#1072;&#1088;&#1080;&#1092;&#1086;&#1086;&#1073;&#1088;&#1072;&#1079;&#1086;&#1074;&#1072;&#1085;&#1080;&#1103;\2019\26-05%20&#1058;&#1072;&#1088;&#1080;&#1092;&#1085;&#1086;-&#1073;&#1072;&#1083;&#1072;&#1085;&#1089;&#1086;&#1074;&#1099;&#1077;%20&#1088;&#1077;&#1096;&#1077;&#1085;&#1080;&#1103;%20&#1087;&#1086;%20&#1087;&#1077;&#1088;&#1077;&#1076;&#1072;&#1095;&#1077;%20&#1101;&#1101;\&#1060;&#1086;&#1088;&#1084;&#1072;&#1090;&#1099;%20&#1087;&#1086;%20&#1057;&#1090;&#1072;&#1085;&#1076;&#1072;&#1088;&#1090;&#1091;\2.14-2.15%20&#1058;&#1052;-&#1091;&#1089;&#1083;&#1091;&#1075;&#1080;%20&#1087;&#1086;%20&#1087;&#1077;&#1088;&#1077;&#1076;&#1072;&#1095;&#1077;\!%20&#1058;&#1052;-&#1087;&#1077;&#1088;&#1077;&#1076;&#1072;&#1095;&#1072;%202.14-2.15%202019%20%2001.05.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9;&#1069;&#1080;&#1058;\&#1054;&#1058;\&#1054;&#1058;&#1044;&#1045;&#1051;%20&#1058;&#1040;&#1056;&#1048;&#1060;&#1054;&#1054;&#1041;&#1056;&#1040;&#1047;&#1054;&#1042;&#1040;&#1053;&#1048;&#1071;\&#1058;&#1072;&#1088;&#1080;&#1092;%20&#1085;&#1072;%20&#1087;&#1077;&#1088;&#1077;&#1076;&#1072;&#1095;&#1091;%202024\&#1056;&#1077;&#1079;&#1091;&#1083;&#1100;&#1090;&#1072;&#1090;&#1099;%20&#1058;&#1050;%202024\5.%20&#1048;&#1085;&#1076;&#1080;&#1074;&#1080;&#1076;&#1091;&#1072;&#1083;&#1100;&#1085;&#1099;&#1077;%20&#1090;&#1072;&#1088;&#1080;&#1092;&#1099;%20&#1085;&#1072;%202024%20&#1075;&#1086;&#1076;_25.11.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. тарифы 2.14"/>
      <sheetName val="ЕКТ 2019 2.15"/>
    </sheetNames>
    <sheetDataSet>
      <sheetData sheetId="0">
        <row r="3">
          <cell r="D3" t="str">
            <v>Источник официального опубликования</v>
          </cell>
        </row>
      </sheetData>
      <sheetData sheetId="1">
        <row r="4">
          <cell r="D4" t="str">
            <v>Источник официального опубликования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ВВ ТСО по полугодиям"/>
    </sheetNames>
    <sheetDataSet>
      <sheetData sheetId="0">
        <row r="8">
          <cell r="DO8">
            <v>176679.00869999998</v>
          </cell>
        </row>
        <row r="9">
          <cell r="CT9">
            <v>127310.64082400531</v>
          </cell>
          <cell r="CU9">
            <v>90.708710570115343</v>
          </cell>
          <cell r="CW9">
            <v>0.27303899044920166</v>
          </cell>
          <cell r="DF9">
            <v>114186.60465965566</v>
          </cell>
          <cell r="DG9">
            <v>98.470910753234165</v>
          </cell>
          <cell r="DI9">
            <v>0.2808011906323204</v>
          </cell>
        </row>
        <row r="10">
          <cell r="CT10">
            <v>312014.61995727493</v>
          </cell>
          <cell r="CU10">
            <v>447.87144237209475</v>
          </cell>
          <cell r="CW10">
            <v>1.0347207604120403</v>
          </cell>
          <cell r="DF10">
            <v>332973.32444997213</v>
          </cell>
          <cell r="DG10">
            <v>461.91567445671905</v>
          </cell>
          <cell r="DI10">
            <v>1.0487649924966644</v>
          </cell>
        </row>
        <row r="12">
          <cell r="CT12">
            <v>392007.27271910565</v>
          </cell>
          <cell r="CU12">
            <v>319.82070914500332</v>
          </cell>
          <cell r="CW12">
            <v>1.0542392020672307</v>
          </cell>
          <cell r="DF12">
            <v>399273.07389006187</v>
          </cell>
          <cell r="DG12">
            <v>363.43273294036447</v>
          </cell>
          <cell r="DI12">
            <v>1.0978512258625914</v>
          </cell>
        </row>
        <row r="13">
          <cell r="CT13">
            <v>556156.75791218411</v>
          </cell>
          <cell r="CU13">
            <v>254.23491621207577</v>
          </cell>
          <cell r="CW13">
            <v>1.2432037843730901</v>
          </cell>
          <cell r="DF13">
            <v>556232.85782078607</v>
          </cell>
          <cell r="DG13">
            <v>275.99059032435213</v>
          </cell>
          <cell r="DI13">
            <v>1.2649594584853669</v>
          </cell>
        </row>
        <row r="16">
          <cell r="CT16">
            <v>5214.493556269038</v>
          </cell>
          <cell r="CU16">
            <v>208.29250632910282</v>
          </cell>
          <cell r="CW16">
            <v>0.21775721944255774</v>
          </cell>
          <cell r="DF16">
            <v>5214.4590941615288</v>
          </cell>
          <cell r="DG16">
            <v>226.11593517248318</v>
          </cell>
          <cell r="DI16">
            <v>0.23558064828593811</v>
          </cell>
        </row>
        <row r="17">
          <cell r="CT17">
            <v>187862.40973311491</v>
          </cell>
          <cell r="CU17">
            <v>457.98636313753724</v>
          </cell>
          <cell r="CW17">
            <v>0.9592948277462755</v>
          </cell>
          <cell r="DF17">
            <v>219732.50037939328</v>
          </cell>
          <cell r="DG17">
            <v>497.17760332345506</v>
          </cell>
          <cell r="DI17">
            <v>0.99848606793219297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pravo.govvrn.ru/?q=node/31922" TargetMode="External"/><Relationship Id="rId18" Type="http://schemas.openxmlformats.org/officeDocument/2006/relationships/hyperlink" Target="https://pravo.govvrn.ru/?q=node/31930" TargetMode="External"/><Relationship Id="rId26" Type="http://schemas.openxmlformats.org/officeDocument/2006/relationships/hyperlink" Target="https://rek.admin-smolensk.ru/files/449/post_2023_0111.pdf" TargetMode="External"/><Relationship Id="rId39" Type="http://schemas.openxmlformats.org/officeDocument/2006/relationships/hyperlink" Target="http://publication.pravo.gov.ru/document/6901202312250004?index=1" TargetMode="External"/><Relationship Id="rId21" Type="http://schemas.openxmlformats.org/officeDocument/2006/relationships/hyperlink" Target="https://pravo.govvrn.ru/?q=node/31921" TargetMode="External"/><Relationship Id="rId34" Type="http://schemas.openxmlformats.org/officeDocument/2006/relationships/hyperlink" Target="http://publication.pravo.gov.ru/document/6901202312250013?index=1" TargetMode="External"/><Relationship Id="rId42" Type="http://schemas.openxmlformats.org/officeDocument/2006/relationships/hyperlink" Target="https://kgrct.ru/documents/prikaz/" TargetMode="External"/><Relationship Id="rId47" Type="http://schemas.openxmlformats.org/officeDocument/2006/relationships/hyperlink" Target="http://publication.pravo.gov.ru/document/6901202312250004?index=1" TargetMode="External"/><Relationship Id="rId7" Type="http://schemas.openxmlformats.org/officeDocument/2006/relationships/hyperlink" Target="https://pravo.govvrn.ru/?q=node/31917" TargetMode="External"/><Relationship Id="rId2" Type="http://schemas.openxmlformats.org/officeDocument/2006/relationships/hyperlink" Target="https://kt.tmbreg.ru/" TargetMode="External"/><Relationship Id="rId16" Type="http://schemas.openxmlformats.org/officeDocument/2006/relationships/hyperlink" Target="https://pravo.govvrn.ru/?q=node/31917" TargetMode="External"/><Relationship Id="rId29" Type="http://schemas.openxmlformats.org/officeDocument/2006/relationships/hyperlink" Target="http://publication.pravo.gov.ru/document/6901202312250004?index=1" TargetMode="External"/><Relationship Id="rId11" Type="http://schemas.openxmlformats.org/officeDocument/2006/relationships/hyperlink" Target="https://pravo.govvrn.ru/?q=node/31920" TargetMode="External"/><Relationship Id="rId24" Type="http://schemas.openxmlformats.org/officeDocument/2006/relationships/hyperlink" Target="http://tarifkursk.ru/documents/postanovleniya/elektroenergiya/" TargetMode="External"/><Relationship Id="rId32" Type="http://schemas.openxmlformats.org/officeDocument/2006/relationships/hyperlink" Target="http://publication.pravo.gov.ru/document/6901202312250002?index=1" TargetMode="External"/><Relationship Id="rId37" Type="http://schemas.openxmlformats.org/officeDocument/2006/relationships/hyperlink" Target="http://publication.pravo.gov.ru/document/6901202312250003?index=1" TargetMode="External"/><Relationship Id="rId40" Type="http://schemas.openxmlformats.org/officeDocument/2006/relationships/hyperlink" Target="http://publication.pravo.gov.ru/document/6901202312250004?index=1" TargetMode="External"/><Relationship Id="rId45" Type="http://schemas.openxmlformats.org/officeDocument/2006/relationships/hyperlink" Target="http://publication.pravo.gov.ru/document/6901202312250004?index=1" TargetMode="External"/><Relationship Id="rId5" Type="http://schemas.openxmlformats.org/officeDocument/2006/relationships/hyperlink" Target="https://tarif32.ru/index.php/elektroenergiya" TargetMode="External"/><Relationship Id="rId15" Type="http://schemas.openxmlformats.org/officeDocument/2006/relationships/hyperlink" Target="https://pravo.govvrn.ru/?q=node/31916" TargetMode="External"/><Relationship Id="rId23" Type="http://schemas.openxmlformats.org/officeDocument/2006/relationships/hyperlink" Target="https://pravo.govvrn.ru/?q=node/31915" TargetMode="External"/><Relationship Id="rId28" Type="http://schemas.openxmlformats.org/officeDocument/2006/relationships/hyperlink" Target="https://rek.admin-smolensk.ru/files/449/post_2023_0312.pdf" TargetMode="External"/><Relationship Id="rId36" Type="http://schemas.openxmlformats.org/officeDocument/2006/relationships/hyperlink" Target="http://publication.pravo.gov.ru/document/6901202312250013?index=1" TargetMode="External"/><Relationship Id="rId49" Type="http://schemas.openxmlformats.org/officeDocument/2006/relationships/printerSettings" Target="../printerSettings/printerSettings1.bin"/><Relationship Id="rId10" Type="http://schemas.openxmlformats.org/officeDocument/2006/relationships/hyperlink" Target="https://pravo.govvrn.ru/?q=node/31919" TargetMode="External"/><Relationship Id="rId19" Type="http://schemas.openxmlformats.org/officeDocument/2006/relationships/hyperlink" Target="https://pravo.govvrn.ru/?q=node/31919" TargetMode="External"/><Relationship Id="rId31" Type="http://schemas.openxmlformats.org/officeDocument/2006/relationships/hyperlink" Target="http://publication.pravo.gov.ru/document/6901202312250004?index=1" TargetMode="External"/><Relationship Id="rId44" Type="http://schemas.openxmlformats.org/officeDocument/2006/relationships/hyperlink" Target="http://publication.pravo.gov.ru/document/6901202312250004?index=1" TargetMode="External"/><Relationship Id="rId4" Type="http://schemas.openxmlformats.org/officeDocument/2006/relationships/hyperlink" Target="http://publication.pravo.gov.ru/document/4801202312060005" TargetMode="External"/><Relationship Id="rId9" Type="http://schemas.openxmlformats.org/officeDocument/2006/relationships/hyperlink" Target="https://pravo.govvrn.ru/?q=node/31930" TargetMode="External"/><Relationship Id="rId14" Type="http://schemas.openxmlformats.org/officeDocument/2006/relationships/hyperlink" Target="https://pravo.govvrn.ru/?q=node/31915" TargetMode="External"/><Relationship Id="rId22" Type="http://schemas.openxmlformats.org/officeDocument/2006/relationships/hyperlink" Target="https://pravo.govvrn.ru/?q=node/31922" TargetMode="External"/><Relationship Id="rId27" Type="http://schemas.openxmlformats.org/officeDocument/2006/relationships/hyperlink" Target="https://rek.admin-smolensk.ru/files/449/post_2023_0312.pdf" TargetMode="External"/><Relationship Id="rId30" Type="http://schemas.openxmlformats.org/officeDocument/2006/relationships/hyperlink" Target="http://publication.pravo.gov.ru/document/6901202312250004?index=1" TargetMode="External"/><Relationship Id="rId35" Type="http://schemas.openxmlformats.org/officeDocument/2006/relationships/hyperlink" Target="https://www.yarregion.ru/depts/dtert/DocLib14/&#1087;&#1088;&#1080;&#1082;&#1072;&#1079;%20&#8470;%20419-&#1087;_&#1101;&#1101;%20&#1086;&#1090;%2019.12.2023.pdf" TargetMode="External"/><Relationship Id="rId43" Type="http://schemas.openxmlformats.org/officeDocument/2006/relationships/hyperlink" Target="http://publication.pravo.gov.ru/document/6901202312250004?index=1" TargetMode="External"/><Relationship Id="rId48" Type="http://schemas.openxmlformats.org/officeDocument/2006/relationships/hyperlink" Target="http://publication.pravo.gov.ru/document/6901202312250004?index=1" TargetMode="External"/><Relationship Id="rId8" Type="http://schemas.openxmlformats.org/officeDocument/2006/relationships/hyperlink" Target="https://pravo.govvrn.ru/?q=node/31918" TargetMode="External"/><Relationship Id="rId3" Type="http://schemas.openxmlformats.org/officeDocument/2006/relationships/hyperlink" Target="https://orel-region.ru/index.php?head=6&amp;part=73&amp;unit=9&amp;op=8&amp;in=10" TargetMode="External"/><Relationship Id="rId12" Type="http://schemas.openxmlformats.org/officeDocument/2006/relationships/hyperlink" Target="https://pravo.govvrn.ru/?q=node/31921" TargetMode="External"/><Relationship Id="rId17" Type="http://schemas.openxmlformats.org/officeDocument/2006/relationships/hyperlink" Target="https://pravo.govvrn.ru/?q=node/31918" TargetMode="External"/><Relationship Id="rId25" Type="http://schemas.openxmlformats.org/officeDocument/2006/relationships/hyperlink" Target="https://rek.admin-smolensk.ru/files/449/post_2023_0111.pdf" TargetMode="External"/><Relationship Id="rId33" Type="http://schemas.openxmlformats.org/officeDocument/2006/relationships/hyperlink" Target="http://publication.pravo.gov.ru/document/6901202312250003?index=1" TargetMode="External"/><Relationship Id="rId38" Type="http://schemas.openxmlformats.org/officeDocument/2006/relationships/hyperlink" Target="http://publication.pravo.gov.ru/document/6901202312250002?index=1" TargetMode="External"/><Relationship Id="rId46" Type="http://schemas.openxmlformats.org/officeDocument/2006/relationships/hyperlink" Target="http://publication.pravo.gov.ru/document/6901202312250004?index=1" TargetMode="External"/><Relationship Id="rId20" Type="http://schemas.openxmlformats.org/officeDocument/2006/relationships/hyperlink" Target="https://pravo.govvrn.ru/?q=node/31920" TargetMode="External"/><Relationship Id="rId41" Type="http://schemas.openxmlformats.org/officeDocument/2006/relationships/hyperlink" Target="http://publication.pravo.gov.ru/document/6901202312250004?index=1" TargetMode="External"/><Relationship Id="rId1" Type="http://schemas.openxmlformats.org/officeDocument/2006/relationships/hyperlink" Target="http://pravo.adm44.ru/view.aspx?id=8210" TargetMode="External"/><Relationship Id="rId6" Type="http://schemas.openxmlformats.org/officeDocument/2006/relationships/hyperlink" Target="https://pravo.govvrn.ru/?q=node/3191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6"/>
  <sheetViews>
    <sheetView tabSelected="1" view="pageBreakPreview" zoomScale="90" zoomScaleNormal="85" zoomScaleSheetLayoutView="90" workbookViewId="0">
      <pane ySplit="5" topLeftCell="A162" activePane="bottomLeft" state="frozen"/>
      <selection pane="bottomLeft" activeCell="E174" sqref="E174"/>
    </sheetView>
  </sheetViews>
  <sheetFormatPr defaultRowHeight="15" x14ac:dyDescent="0.25"/>
  <cols>
    <col min="1" max="1" width="3.5703125" style="8" customWidth="1"/>
    <col min="2" max="2" width="5" customWidth="1"/>
    <col min="3" max="3" width="15.42578125" customWidth="1"/>
    <col min="4" max="4" width="19.7109375" customWidth="1"/>
    <col min="5" max="5" width="59.140625" style="5" customWidth="1"/>
    <col min="6" max="6" width="23.5703125" style="7" customWidth="1"/>
    <col min="7" max="7" width="25.85546875" style="16" customWidth="1"/>
    <col min="8" max="8" width="26.28515625" style="16" customWidth="1"/>
    <col min="9" max="9" width="21.140625" style="16" customWidth="1"/>
    <col min="10" max="10" width="31.42578125" customWidth="1"/>
    <col min="11" max="11" width="36.5703125" style="13" customWidth="1"/>
  </cols>
  <sheetData>
    <row r="1" spans="2:11" ht="24" customHeight="1" x14ac:dyDescent="0.3">
      <c r="B1" s="9" t="s">
        <v>28</v>
      </c>
      <c r="C1" s="10"/>
      <c r="D1" s="10"/>
      <c r="E1" s="11"/>
      <c r="F1" s="12"/>
      <c r="G1" s="15"/>
      <c r="H1" s="15"/>
      <c r="J1" s="1"/>
    </row>
    <row r="2" spans="2:11" ht="16.5" customHeight="1" x14ac:dyDescent="0.3">
      <c r="B2" s="17" t="s">
        <v>10</v>
      </c>
      <c r="C2" s="18"/>
      <c r="D2" s="18"/>
      <c r="E2" s="4"/>
      <c r="F2" s="6"/>
      <c r="G2" s="15"/>
      <c r="H2" s="15"/>
      <c r="I2" s="15"/>
      <c r="J2" s="1"/>
    </row>
    <row r="3" spans="2:11" s="8" customFormat="1" ht="16.5" customHeight="1" x14ac:dyDescent="0.25">
      <c r="B3" s="2"/>
      <c r="C3" s="1"/>
      <c r="D3" s="1"/>
      <c r="E3" s="4"/>
      <c r="F3" s="6"/>
      <c r="G3" s="15"/>
      <c r="H3" s="15"/>
      <c r="I3" s="15"/>
      <c r="J3" s="1"/>
      <c r="K3" s="13"/>
    </row>
    <row r="4" spans="2:11" s="8" customFormat="1" ht="16.5" customHeight="1" thickBot="1" x14ac:dyDescent="0.3">
      <c r="B4" s="2"/>
      <c r="C4" s="1"/>
      <c r="D4" s="1"/>
      <c r="E4" s="4"/>
      <c r="F4" s="6"/>
      <c r="G4" s="15"/>
      <c r="H4" s="15"/>
      <c r="I4" s="15"/>
      <c r="J4" s="1"/>
      <c r="K4" s="13"/>
    </row>
    <row r="5" spans="2:11" s="3" customFormat="1" ht="48.75" customHeight="1" thickBot="1" x14ac:dyDescent="0.3">
      <c r="B5" s="19" t="s">
        <v>6</v>
      </c>
      <c r="C5" s="20" t="s">
        <v>0</v>
      </c>
      <c r="D5" s="20" t="s">
        <v>1</v>
      </c>
      <c r="E5" s="20" t="s">
        <v>8</v>
      </c>
      <c r="F5" s="20" t="s">
        <v>2</v>
      </c>
      <c r="G5" s="21" t="s">
        <v>3</v>
      </c>
      <c r="H5" s="21" t="s">
        <v>4</v>
      </c>
      <c r="I5" s="21" t="s">
        <v>5</v>
      </c>
      <c r="J5" s="20" t="s">
        <v>7</v>
      </c>
      <c r="K5" s="22" t="str">
        <f>'[1]Инд. тарифы 2.14'!$D$3</f>
        <v>Источник официального опубликования</v>
      </c>
    </row>
    <row r="6" spans="2:11" s="3" customFormat="1" ht="27.75" customHeight="1" x14ac:dyDescent="0.25">
      <c r="B6" s="139" t="s">
        <v>9</v>
      </c>
      <c r="C6" s="140"/>
      <c r="D6" s="140"/>
      <c r="E6" s="140"/>
      <c r="F6" s="140"/>
      <c r="G6" s="140"/>
      <c r="H6" s="140"/>
      <c r="I6" s="140"/>
      <c r="J6" s="140"/>
      <c r="K6" s="141"/>
    </row>
    <row r="7" spans="2:11" s="45" customFormat="1" ht="18.75" customHeight="1" x14ac:dyDescent="0.25">
      <c r="B7" s="142" t="s">
        <v>29</v>
      </c>
      <c r="C7" s="143"/>
      <c r="D7" s="143"/>
      <c r="E7" s="143"/>
      <c r="F7" s="143"/>
      <c r="G7" s="143"/>
      <c r="H7" s="143"/>
      <c r="I7" s="143"/>
      <c r="J7" s="46"/>
      <c r="K7" s="144" t="s">
        <v>171</v>
      </c>
    </row>
    <row r="8" spans="2:11" s="45" customFormat="1" ht="29.25" customHeight="1" x14ac:dyDescent="0.25">
      <c r="B8" s="61" t="s">
        <v>12</v>
      </c>
      <c r="C8" s="49" t="s">
        <v>180</v>
      </c>
      <c r="D8" s="51">
        <v>45278</v>
      </c>
      <c r="E8" s="50" t="s">
        <v>59</v>
      </c>
      <c r="F8" s="86" t="s">
        <v>183</v>
      </c>
      <c r="G8" s="47">
        <v>502373.74</v>
      </c>
      <c r="H8" s="47">
        <v>46.91</v>
      </c>
      <c r="I8" s="47">
        <v>1004.58</v>
      </c>
      <c r="J8" s="40" t="s">
        <v>42</v>
      </c>
      <c r="K8" s="145"/>
    </row>
    <row r="9" spans="2:11" s="45" customFormat="1" ht="29.25" customHeight="1" x14ac:dyDescent="0.25">
      <c r="B9" s="61" t="s">
        <v>175</v>
      </c>
      <c r="C9" s="49" t="s">
        <v>172</v>
      </c>
      <c r="D9" s="51">
        <v>45408</v>
      </c>
      <c r="E9" s="50" t="s">
        <v>59</v>
      </c>
      <c r="F9" s="86" t="s">
        <v>179</v>
      </c>
      <c r="G9" s="47">
        <v>502373.74</v>
      </c>
      <c r="H9" s="47">
        <v>46.91</v>
      </c>
      <c r="I9" s="47">
        <v>1004.58</v>
      </c>
      <c r="J9" s="40" t="s">
        <v>42</v>
      </c>
      <c r="K9" s="145"/>
    </row>
    <row r="10" spans="2:11" s="45" customFormat="1" ht="26.25" customHeight="1" x14ac:dyDescent="0.25">
      <c r="B10" s="61" t="s">
        <v>13</v>
      </c>
      <c r="C10" s="49" t="s">
        <v>180</v>
      </c>
      <c r="D10" s="51">
        <v>45278</v>
      </c>
      <c r="E10" s="50" t="s">
        <v>60</v>
      </c>
      <c r="F10" s="86" t="s">
        <v>183</v>
      </c>
      <c r="G10" s="47">
        <v>80890.16</v>
      </c>
      <c r="H10" s="47">
        <v>100.29</v>
      </c>
      <c r="I10" s="47">
        <v>523.01</v>
      </c>
      <c r="J10" s="40" t="s">
        <v>42</v>
      </c>
      <c r="K10" s="145"/>
    </row>
    <row r="11" spans="2:11" s="45" customFormat="1" ht="26.25" customHeight="1" x14ac:dyDescent="0.25">
      <c r="B11" s="61" t="s">
        <v>178</v>
      </c>
      <c r="C11" s="49" t="s">
        <v>172</v>
      </c>
      <c r="D11" s="51">
        <v>45408</v>
      </c>
      <c r="E11" s="50" t="s">
        <v>60</v>
      </c>
      <c r="F11" s="86" t="s">
        <v>179</v>
      </c>
      <c r="G11" s="47">
        <v>80890.16</v>
      </c>
      <c r="H11" s="47">
        <v>100.29</v>
      </c>
      <c r="I11" s="47">
        <v>523.01</v>
      </c>
      <c r="J11" s="40" t="s">
        <v>42</v>
      </c>
      <c r="K11" s="145"/>
    </row>
    <row r="12" spans="2:11" s="45" customFormat="1" ht="31.5" customHeight="1" x14ac:dyDescent="0.25">
      <c r="B12" s="61" t="s">
        <v>14</v>
      </c>
      <c r="C12" s="49" t="s">
        <v>181</v>
      </c>
      <c r="D12" s="51">
        <v>45278</v>
      </c>
      <c r="E12" s="50" t="s">
        <v>61</v>
      </c>
      <c r="F12" s="86" t="s">
        <v>183</v>
      </c>
      <c r="G12" s="47">
        <v>262227.59999999998</v>
      </c>
      <c r="H12" s="47">
        <v>135.08000000000001</v>
      </c>
      <c r="I12" s="47">
        <v>588.94000000000005</v>
      </c>
      <c r="J12" s="40" t="s">
        <v>42</v>
      </c>
      <c r="K12" s="145"/>
    </row>
    <row r="13" spans="2:11" s="45" customFormat="1" ht="31.5" customHeight="1" x14ac:dyDescent="0.25">
      <c r="B13" s="61" t="s">
        <v>176</v>
      </c>
      <c r="C13" s="49" t="s">
        <v>173</v>
      </c>
      <c r="D13" s="51">
        <v>45408</v>
      </c>
      <c r="E13" s="50" t="s">
        <v>61</v>
      </c>
      <c r="F13" s="86" t="s">
        <v>179</v>
      </c>
      <c r="G13" s="47">
        <v>262227.59999999998</v>
      </c>
      <c r="H13" s="47">
        <v>135.08000000000001</v>
      </c>
      <c r="I13" s="47">
        <v>588.94000000000005</v>
      </c>
      <c r="J13" s="40" t="s">
        <v>42</v>
      </c>
      <c r="K13" s="145"/>
    </row>
    <row r="14" spans="2:11" s="45" customFormat="1" ht="29.25" customHeight="1" x14ac:dyDescent="0.25">
      <c r="B14" s="61" t="s">
        <v>15</v>
      </c>
      <c r="C14" s="49" t="s">
        <v>182</v>
      </c>
      <c r="D14" s="51">
        <v>45278</v>
      </c>
      <c r="E14" s="50" t="s">
        <v>62</v>
      </c>
      <c r="F14" s="86" t="s">
        <v>183</v>
      </c>
      <c r="G14" s="47">
        <v>760015.38</v>
      </c>
      <c r="H14" s="47">
        <v>267.8</v>
      </c>
      <c r="I14" s="47">
        <v>2167.84</v>
      </c>
      <c r="J14" s="40" t="s">
        <v>42</v>
      </c>
      <c r="K14" s="145"/>
    </row>
    <row r="15" spans="2:11" s="45" customFormat="1" ht="30" customHeight="1" x14ac:dyDescent="0.25">
      <c r="B15" s="61" t="s">
        <v>177</v>
      </c>
      <c r="C15" s="49" t="s">
        <v>174</v>
      </c>
      <c r="D15" s="51">
        <v>45408</v>
      </c>
      <c r="E15" s="50" t="s">
        <v>62</v>
      </c>
      <c r="F15" s="86" t="s">
        <v>179</v>
      </c>
      <c r="G15" s="47">
        <v>760015.38</v>
      </c>
      <c r="H15" s="47">
        <v>267.8</v>
      </c>
      <c r="I15" s="47">
        <v>2167.84</v>
      </c>
      <c r="J15" s="40" t="s">
        <v>42</v>
      </c>
      <c r="K15" s="146"/>
    </row>
    <row r="16" spans="2:11" s="45" customFormat="1" ht="18.75" customHeight="1" x14ac:dyDescent="0.25">
      <c r="B16" s="101" t="s">
        <v>36</v>
      </c>
      <c r="C16" s="102"/>
      <c r="D16" s="102"/>
      <c r="E16" s="102"/>
      <c r="F16" s="102"/>
      <c r="G16" s="102"/>
      <c r="H16" s="102"/>
      <c r="I16" s="102"/>
      <c r="J16" s="48"/>
      <c r="K16" s="146"/>
    </row>
    <row r="17" spans="2:11" s="45" customFormat="1" ht="27.75" customHeight="1" x14ac:dyDescent="0.25">
      <c r="B17" s="61" t="s">
        <v>12</v>
      </c>
      <c r="C17" s="49" t="s">
        <v>172</v>
      </c>
      <c r="D17" s="51">
        <v>45408</v>
      </c>
      <c r="E17" s="50" t="s">
        <v>59</v>
      </c>
      <c r="F17" s="86" t="s">
        <v>37</v>
      </c>
      <c r="G17" s="47">
        <v>502373.74</v>
      </c>
      <c r="H17" s="47">
        <v>57.64</v>
      </c>
      <c r="I17" s="47">
        <v>1091.77</v>
      </c>
      <c r="J17" s="40" t="s">
        <v>42</v>
      </c>
      <c r="K17" s="146"/>
    </row>
    <row r="18" spans="2:11" s="45" customFormat="1" ht="27.75" customHeight="1" x14ac:dyDescent="0.25">
      <c r="B18" s="61" t="s">
        <v>13</v>
      </c>
      <c r="C18" s="49" t="s">
        <v>172</v>
      </c>
      <c r="D18" s="51">
        <v>45408</v>
      </c>
      <c r="E18" s="50" t="s">
        <v>60</v>
      </c>
      <c r="F18" s="86" t="s">
        <v>37</v>
      </c>
      <c r="G18" s="47">
        <v>80890.16</v>
      </c>
      <c r="H18" s="47">
        <v>121.15</v>
      </c>
      <c r="I18" s="47">
        <v>543.87</v>
      </c>
      <c r="J18" s="40" t="s">
        <v>42</v>
      </c>
      <c r="K18" s="146"/>
    </row>
    <row r="19" spans="2:11" s="45" customFormat="1" ht="27.75" customHeight="1" x14ac:dyDescent="0.25">
      <c r="B19" s="61" t="s">
        <v>14</v>
      </c>
      <c r="C19" s="49" t="s">
        <v>173</v>
      </c>
      <c r="D19" s="51">
        <v>45408</v>
      </c>
      <c r="E19" s="50" t="s">
        <v>61</v>
      </c>
      <c r="F19" s="86" t="s">
        <v>37</v>
      </c>
      <c r="G19" s="47">
        <v>262227.59999999998</v>
      </c>
      <c r="H19" s="47">
        <v>178.28</v>
      </c>
      <c r="I19" s="47">
        <v>632.14</v>
      </c>
      <c r="J19" s="40" t="s">
        <v>42</v>
      </c>
      <c r="K19" s="146"/>
    </row>
    <row r="20" spans="2:11" s="45" customFormat="1" ht="27.75" customHeight="1" x14ac:dyDescent="0.25">
      <c r="B20" s="61" t="s">
        <v>15</v>
      </c>
      <c r="C20" s="49" t="s">
        <v>174</v>
      </c>
      <c r="D20" s="51">
        <v>45408</v>
      </c>
      <c r="E20" s="50" t="s">
        <v>62</v>
      </c>
      <c r="F20" s="86" t="s">
        <v>37</v>
      </c>
      <c r="G20" s="47">
        <v>760015.38</v>
      </c>
      <c r="H20" s="47">
        <v>298.61</v>
      </c>
      <c r="I20" s="47">
        <v>2198.65</v>
      </c>
      <c r="J20" s="40" t="s">
        <v>42</v>
      </c>
      <c r="K20" s="147"/>
    </row>
    <row r="21" spans="2:11" ht="27" customHeight="1" x14ac:dyDescent="0.25">
      <c r="B21" s="106" t="s">
        <v>11</v>
      </c>
      <c r="C21" s="107"/>
      <c r="D21" s="107"/>
      <c r="E21" s="107"/>
      <c r="F21" s="107"/>
      <c r="G21" s="107"/>
      <c r="H21" s="107"/>
      <c r="I21" s="107"/>
      <c r="J21" s="107"/>
      <c r="K21" s="108"/>
    </row>
    <row r="22" spans="2:11" ht="21" customHeight="1" x14ac:dyDescent="0.25">
      <c r="B22" s="93" t="s">
        <v>29</v>
      </c>
      <c r="C22" s="94"/>
      <c r="D22" s="94"/>
      <c r="E22" s="94"/>
      <c r="F22" s="94"/>
      <c r="G22" s="94"/>
      <c r="H22" s="94"/>
      <c r="I22" s="99"/>
      <c r="J22" s="56"/>
      <c r="K22" s="136" t="s">
        <v>77</v>
      </c>
    </row>
    <row r="23" spans="2:11" s="8" customFormat="1" ht="45" customHeight="1" x14ac:dyDescent="0.25">
      <c r="B23" s="61" t="s">
        <v>12</v>
      </c>
      <c r="C23" s="52" t="s">
        <v>63</v>
      </c>
      <c r="D23" s="51">
        <v>45280</v>
      </c>
      <c r="E23" s="50" t="s">
        <v>64</v>
      </c>
      <c r="F23" s="104" t="s">
        <v>32</v>
      </c>
      <c r="G23" s="53">
        <v>265445.93</v>
      </c>
      <c r="H23" s="53">
        <v>199.1</v>
      </c>
      <c r="I23" s="53">
        <f>0.69844*1000</f>
        <v>698.43999999999994</v>
      </c>
      <c r="J23" s="40" t="s">
        <v>65</v>
      </c>
      <c r="K23" s="137"/>
    </row>
    <row r="24" spans="2:11" s="8" customFormat="1" ht="40.5" customHeight="1" x14ac:dyDescent="0.25">
      <c r="B24" s="61" t="s">
        <v>13</v>
      </c>
      <c r="C24" s="52" t="str">
        <f>C23</f>
        <v>№31-1/2-э</v>
      </c>
      <c r="D24" s="51">
        <f>D23</f>
        <v>45280</v>
      </c>
      <c r="E24" s="50" t="s">
        <v>66</v>
      </c>
      <c r="F24" s="122"/>
      <c r="G24" s="53">
        <v>933660.58</v>
      </c>
      <c r="H24" s="53">
        <v>803.68</v>
      </c>
      <c r="I24" s="53">
        <f>2.57924*1000</f>
        <v>2579.2399999999998</v>
      </c>
      <c r="J24" s="40" t="s">
        <v>65</v>
      </c>
      <c r="K24" s="137"/>
    </row>
    <row r="25" spans="2:11" s="8" customFormat="1" ht="44.25" customHeight="1" x14ac:dyDescent="0.25">
      <c r="B25" s="61" t="s">
        <v>14</v>
      </c>
      <c r="C25" s="52" t="str">
        <f>C23</f>
        <v>№31-1/2-э</v>
      </c>
      <c r="D25" s="51">
        <f>D23</f>
        <v>45280</v>
      </c>
      <c r="E25" s="50" t="s">
        <v>67</v>
      </c>
      <c r="F25" s="122"/>
      <c r="G25" s="53">
        <v>94886.38</v>
      </c>
      <c r="H25" s="53">
        <v>213.8</v>
      </c>
      <c r="I25" s="53">
        <f>0.4252*1000</f>
        <v>425.20000000000005</v>
      </c>
      <c r="J25" s="40" t="s">
        <v>65</v>
      </c>
      <c r="K25" s="137"/>
    </row>
    <row r="26" spans="2:11" s="8" customFormat="1" ht="35.25" customHeight="1" x14ac:dyDescent="0.25">
      <c r="B26" s="61" t="s">
        <v>15</v>
      </c>
      <c r="C26" s="54" t="str">
        <f>C23</f>
        <v>№31-1/2-э</v>
      </c>
      <c r="D26" s="51">
        <f>D23</f>
        <v>45280</v>
      </c>
      <c r="E26" s="34" t="s">
        <v>68</v>
      </c>
      <c r="F26" s="122"/>
      <c r="G26" s="55">
        <v>704137.52</v>
      </c>
      <c r="H26" s="55">
        <v>459.65</v>
      </c>
      <c r="I26" s="55">
        <f>2.21992*1000</f>
        <v>2219.92</v>
      </c>
      <c r="J26" s="85" t="s">
        <v>69</v>
      </c>
      <c r="K26" s="137"/>
    </row>
    <row r="27" spans="2:11" s="8" customFormat="1" ht="36" customHeight="1" x14ac:dyDescent="0.25">
      <c r="B27" s="61" t="s">
        <v>16</v>
      </c>
      <c r="C27" s="54" t="str">
        <f>C23</f>
        <v>№31-1/2-э</v>
      </c>
      <c r="D27" s="51">
        <f>D23</f>
        <v>45280</v>
      </c>
      <c r="E27" s="34" t="s">
        <v>70</v>
      </c>
      <c r="F27" s="122"/>
      <c r="G27" s="55">
        <v>148619.89000000001</v>
      </c>
      <c r="H27" s="55">
        <v>415.98</v>
      </c>
      <c r="I27" s="55">
        <f>1.49619*1000</f>
        <v>1496.1899999999998</v>
      </c>
      <c r="J27" s="85" t="s">
        <v>69</v>
      </c>
      <c r="K27" s="137"/>
    </row>
    <row r="28" spans="2:11" s="8" customFormat="1" ht="28.5" customHeight="1" x14ac:dyDescent="0.25">
      <c r="B28" s="61" t="s">
        <v>17</v>
      </c>
      <c r="C28" s="54" t="s">
        <v>71</v>
      </c>
      <c r="D28" s="51">
        <f>D23</f>
        <v>45280</v>
      </c>
      <c r="E28" s="34" t="s">
        <v>72</v>
      </c>
      <c r="F28" s="122"/>
      <c r="G28" s="55">
        <v>179138.23</v>
      </c>
      <c r="H28" s="55">
        <v>98.15</v>
      </c>
      <c r="I28" s="55">
        <f>1.21916*1000</f>
        <v>1219.1600000000001</v>
      </c>
      <c r="J28" s="85" t="s">
        <v>69</v>
      </c>
      <c r="K28" s="137"/>
    </row>
    <row r="29" spans="2:11" s="8" customFormat="1" ht="42" customHeight="1" x14ac:dyDescent="0.25">
      <c r="B29" s="61" t="s">
        <v>73</v>
      </c>
      <c r="C29" s="54" t="s">
        <v>74</v>
      </c>
      <c r="D29" s="51">
        <f>D23</f>
        <v>45280</v>
      </c>
      <c r="E29" s="34" t="s">
        <v>75</v>
      </c>
      <c r="F29" s="122"/>
      <c r="G29" s="55">
        <v>939581.21</v>
      </c>
      <c r="H29" s="55">
        <v>221.01</v>
      </c>
      <c r="I29" s="55">
        <f>1.43282*1000</f>
        <v>1432.82</v>
      </c>
      <c r="J29" s="40" t="s">
        <v>76</v>
      </c>
      <c r="K29" s="137"/>
    </row>
    <row r="30" spans="2:11" s="8" customFormat="1" ht="21" customHeight="1" x14ac:dyDescent="0.25">
      <c r="B30" s="96" t="s">
        <v>36</v>
      </c>
      <c r="C30" s="97"/>
      <c r="D30" s="97"/>
      <c r="E30" s="97"/>
      <c r="F30" s="97"/>
      <c r="G30" s="97"/>
      <c r="H30" s="97"/>
      <c r="I30" s="118"/>
      <c r="J30" s="57"/>
      <c r="K30" s="137"/>
    </row>
    <row r="31" spans="2:11" s="8" customFormat="1" ht="50.25" customHeight="1" x14ac:dyDescent="0.25">
      <c r="B31" s="62" t="s">
        <v>12</v>
      </c>
      <c r="C31" s="58" t="str">
        <f t="shared" ref="C31:J37" si="0">C23</f>
        <v>№31-1/2-э</v>
      </c>
      <c r="D31" s="51">
        <f t="shared" si="0"/>
        <v>45280</v>
      </c>
      <c r="E31" s="59" t="str">
        <f>E23</f>
        <v>Филиал ПАО "Россети Центр" - "Брянскэнерго" - Московская дирекция по энергообеспечению Трансэнерго филиала ОАО "РЖД"</v>
      </c>
      <c r="F31" s="104" t="s">
        <v>37</v>
      </c>
      <c r="G31" s="60">
        <f t="shared" ref="G31:J31" si="1">G23</f>
        <v>265445.93</v>
      </c>
      <c r="H31" s="60">
        <f t="shared" si="1"/>
        <v>199.1</v>
      </c>
      <c r="I31" s="60">
        <f t="shared" si="1"/>
        <v>698.43999999999994</v>
      </c>
      <c r="J31" s="87" t="str">
        <f t="shared" si="1"/>
        <v>Заявленная мощность,  полезный отпуск и сальдо-переток электрической энергии</v>
      </c>
      <c r="K31" s="137"/>
    </row>
    <row r="32" spans="2:11" s="8" customFormat="1" ht="45.75" customHeight="1" x14ac:dyDescent="0.25">
      <c r="B32" s="62" t="s">
        <v>13</v>
      </c>
      <c r="C32" s="58" t="str">
        <f t="shared" si="0"/>
        <v>№31-1/2-э</v>
      </c>
      <c r="D32" s="51">
        <f t="shared" si="0"/>
        <v>45280</v>
      </c>
      <c r="E32" s="59" t="str">
        <f t="shared" si="0"/>
        <v>Филиал ПАО "Россети Центр" - "Брянскэнерго" - ОАО "Жилкомхоз"</v>
      </c>
      <c r="F32" s="122"/>
      <c r="G32" s="60">
        <f t="shared" si="0"/>
        <v>933660.58</v>
      </c>
      <c r="H32" s="60">
        <f t="shared" si="0"/>
        <v>803.68</v>
      </c>
      <c r="I32" s="60">
        <f t="shared" si="0"/>
        <v>2579.2399999999998</v>
      </c>
      <c r="J32" s="87" t="str">
        <f t="shared" si="0"/>
        <v>Заявленная мощность,  полезный отпуск и сальдо-переток электрической энергии</v>
      </c>
      <c r="K32" s="137"/>
    </row>
    <row r="33" spans="2:11" s="8" customFormat="1" ht="49.5" customHeight="1" x14ac:dyDescent="0.25">
      <c r="B33" s="62" t="s">
        <v>14</v>
      </c>
      <c r="C33" s="58" t="str">
        <f t="shared" si="0"/>
        <v>№31-1/2-э</v>
      </c>
      <c r="D33" s="51">
        <f t="shared" si="0"/>
        <v>45280</v>
      </c>
      <c r="E33" s="59" t="str">
        <f t="shared" si="0"/>
        <v>Филиал ПАО "Россети Центр" - "Брянскэнерго" - АО "Брянский химический завод им. 50-летия СССР"</v>
      </c>
      <c r="F33" s="122"/>
      <c r="G33" s="60">
        <f t="shared" si="0"/>
        <v>94886.38</v>
      </c>
      <c r="H33" s="60">
        <f t="shared" si="0"/>
        <v>213.8</v>
      </c>
      <c r="I33" s="60">
        <f t="shared" si="0"/>
        <v>425.20000000000005</v>
      </c>
      <c r="J33" s="87" t="str">
        <f t="shared" si="0"/>
        <v>Заявленная мощность,  полезный отпуск и сальдо-переток электрической энергии</v>
      </c>
      <c r="K33" s="137"/>
    </row>
    <row r="34" spans="2:11" s="8" customFormat="1" ht="36.75" customHeight="1" x14ac:dyDescent="0.25">
      <c r="B34" s="62" t="s">
        <v>15</v>
      </c>
      <c r="C34" s="58" t="str">
        <f t="shared" si="0"/>
        <v>№31-1/2-э</v>
      </c>
      <c r="D34" s="51">
        <f t="shared" si="0"/>
        <v>45280</v>
      </c>
      <c r="E34" s="59" t="str">
        <f t="shared" si="0"/>
        <v>Филиал ПАО "Россети Центр" - "Брянскэнерго" - АО "Оборонэнерго"</v>
      </c>
      <c r="F34" s="122"/>
      <c r="G34" s="60">
        <f t="shared" si="0"/>
        <v>704137.52</v>
      </c>
      <c r="H34" s="60">
        <f t="shared" si="0"/>
        <v>459.65</v>
      </c>
      <c r="I34" s="60">
        <f t="shared" si="0"/>
        <v>2219.92</v>
      </c>
      <c r="J34" s="87" t="str">
        <f t="shared" si="0"/>
        <v>Заявленная мощность, полезный отпуск</v>
      </c>
      <c r="K34" s="137"/>
    </row>
    <row r="35" spans="2:11" ht="33" customHeight="1" x14ac:dyDescent="0.25">
      <c r="B35" s="62" t="s">
        <v>16</v>
      </c>
      <c r="C35" s="58" t="str">
        <f t="shared" si="0"/>
        <v>№31-1/2-э</v>
      </c>
      <c r="D35" s="51">
        <f t="shared" si="0"/>
        <v>45280</v>
      </c>
      <c r="E35" s="59" t="str">
        <f t="shared" si="0"/>
        <v>Филиал ПАО "Россети Центр" - "Брянскэнерго" - ООО "ЭлТранс"</v>
      </c>
      <c r="F35" s="122"/>
      <c r="G35" s="60">
        <f t="shared" si="0"/>
        <v>148619.89000000001</v>
      </c>
      <c r="H35" s="60">
        <f t="shared" si="0"/>
        <v>415.98</v>
      </c>
      <c r="I35" s="60">
        <f t="shared" si="0"/>
        <v>1496.1899999999998</v>
      </c>
      <c r="J35" s="87" t="str">
        <f t="shared" si="0"/>
        <v>Заявленная мощность, полезный отпуск</v>
      </c>
      <c r="K35" s="138"/>
    </row>
    <row r="36" spans="2:11" ht="29.25" customHeight="1" x14ac:dyDescent="0.25">
      <c r="B36" s="62" t="s">
        <v>17</v>
      </c>
      <c r="C36" s="58" t="str">
        <f t="shared" si="0"/>
        <v>№31-1/3-э</v>
      </c>
      <c r="D36" s="51">
        <f t="shared" si="0"/>
        <v>45280</v>
      </c>
      <c r="E36" s="59" t="str">
        <f t="shared" si="0"/>
        <v>Филиал ПАО "Россети Центр" - "Брянскэнерго" - ООО "БРЭСК"</v>
      </c>
      <c r="F36" s="122"/>
      <c r="G36" s="60">
        <f t="shared" si="0"/>
        <v>179138.23</v>
      </c>
      <c r="H36" s="60">
        <f t="shared" si="0"/>
        <v>98.15</v>
      </c>
      <c r="I36" s="60">
        <f t="shared" si="0"/>
        <v>1219.1600000000001</v>
      </c>
      <c r="J36" s="87" t="str">
        <f t="shared" si="0"/>
        <v>Заявленная мощность, полезный отпуск</v>
      </c>
      <c r="K36" s="138"/>
    </row>
    <row r="37" spans="2:11" ht="63.75" customHeight="1" x14ac:dyDescent="0.25">
      <c r="B37" s="61" t="s">
        <v>73</v>
      </c>
      <c r="C37" s="63" t="str">
        <f t="shared" si="0"/>
        <v>№31-1/5-э</v>
      </c>
      <c r="D37" s="63">
        <f t="shared" si="0"/>
        <v>45280</v>
      </c>
      <c r="E37" s="64" t="str">
        <f t="shared" si="0"/>
        <v>ООО "БрянскЭлектро" - филиал ПАО "Россети Центр"- "Брянскэнерго"</v>
      </c>
      <c r="F37" s="105"/>
      <c r="G37" s="65">
        <f t="shared" si="0"/>
        <v>939581.21</v>
      </c>
      <c r="H37" s="65">
        <f t="shared" si="0"/>
        <v>221.01</v>
      </c>
      <c r="I37" s="65">
        <f t="shared" si="0"/>
        <v>1432.82</v>
      </c>
      <c r="J37" s="88" t="str">
        <f>J29</f>
        <v>фактический  объем сальдированного перетока электрической энергии в соответствии с договором</v>
      </c>
      <c r="K37" s="138"/>
    </row>
    <row r="38" spans="2:11" ht="29.25" customHeight="1" x14ac:dyDescent="0.25">
      <c r="B38" s="130" t="s">
        <v>18</v>
      </c>
      <c r="C38" s="131"/>
      <c r="D38" s="131"/>
      <c r="E38" s="131"/>
      <c r="F38" s="131"/>
      <c r="G38" s="131"/>
      <c r="H38" s="131"/>
      <c r="I38" s="131"/>
      <c r="J38" s="131"/>
      <c r="K38" s="108"/>
    </row>
    <row r="39" spans="2:11" s="8" customFormat="1" ht="15" customHeight="1" x14ac:dyDescent="0.25">
      <c r="B39" s="93" t="s">
        <v>29</v>
      </c>
      <c r="C39" s="94"/>
      <c r="D39" s="94"/>
      <c r="E39" s="94"/>
      <c r="F39" s="94"/>
      <c r="G39" s="94"/>
      <c r="H39" s="94"/>
      <c r="I39" s="99"/>
      <c r="J39" s="56"/>
      <c r="K39" s="66"/>
    </row>
    <row r="40" spans="2:11" s="8" customFormat="1" ht="15" customHeight="1" x14ac:dyDescent="0.25">
      <c r="B40" s="67">
        <v>1</v>
      </c>
      <c r="C40" s="104" t="s">
        <v>78</v>
      </c>
      <c r="D40" s="111" t="s">
        <v>79</v>
      </c>
      <c r="E40" s="50" t="s">
        <v>80</v>
      </c>
      <c r="F40" s="104" t="s">
        <v>32</v>
      </c>
      <c r="G40" s="60">
        <v>377299.43</v>
      </c>
      <c r="H40" s="60">
        <v>619.85</v>
      </c>
      <c r="I40" s="60">
        <v>1418.86</v>
      </c>
      <c r="J40" s="124" t="s">
        <v>42</v>
      </c>
      <c r="K40" s="119" t="s">
        <v>81</v>
      </c>
    </row>
    <row r="41" spans="2:11" s="8" customFormat="1" ht="45" x14ac:dyDescent="0.25">
      <c r="B41" s="67">
        <v>2</v>
      </c>
      <c r="C41" s="122"/>
      <c r="D41" s="123"/>
      <c r="E41" s="50" t="s">
        <v>82</v>
      </c>
      <c r="F41" s="122"/>
      <c r="G41" s="60">
        <v>167953.71</v>
      </c>
      <c r="H41" s="60">
        <v>131.93</v>
      </c>
      <c r="I41" s="60">
        <v>408.2</v>
      </c>
      <c r="J41" s="125"/>
      <c r="K41" s="120"/>
    </row>
    <row r="42" spans="2:11" s="8" customFormat="1" x14ac:dyDescent="0.25">
      <c r="B42" s="67">
        <v>3</v>
      </c>
      <c r="C42" s="122"/>
      <c r="D42" s="123"/>
      <c r="E42" s="50" t="s">
        <v>83</v>
      </c>
      <c r="F42" s="122"/>
      <c r="G42" s="60">
        <v>468091.92</v>
      </c>
      <c r="H42" s="60">
        <v>606.94000000000005</v>
      </c>
      <c r="I42" s="60">
        <v>1586.6</v>
      </c>
      <c r="J42" s="125"/>
      <c r="K42" s="120"/>
    </row>
    <row r="43" spans="2:11" s="8" customFormat="1" x14ac:dyDescent="0.25">
      <c r="B43" s="67">
        <v>4</v>
      </c>
      <c r="C43" s="122"/>
      <c r="D43" s="123"/>
      <c r="E43" s="50" t="s">
        <v>84</v>
      </c>
      <c r="F43" s="122"/>
      <c r="G43" s="60">
        <v>468777.27</v>
      </c>
      <c r="H43" s="60">
        <v>682.55</v>
      </c>
      <c r="I43" s="60">
        <v>1651.77</v>
      </c>
      <c r="J43" s="125"/>
      <c r="K43" s="120"/>
    </row>
    <row r="44" spans="2:11" s="8" customFormat="1" x14ac:dyDescent="0.25">
      <c r="B44" s="67">
        <v>5</v>
      </c>
      <c r="C44" s="122"/>
      <c r="D44" s="123"/>
      <c r="E44" s="50" t="s">
        <v>85</v>
      </c>
      <c r="F44" s="122"/>
      <c r="G44" s="60">
        <v>472283.91</v>
      </c>
      <c r="H44" s="60">
        <v>536.79999999999995</v>
      </c>
      <c r="I44" s="60">
        <v>1319.6699999999998</v>
      </c>
      <c r="J44" s="125"/>
      <c r="K44" s="120"/>
    </row>
    <row r="45" spans="2:11" s="8" customFormat="1" x14ac:dyDescent="0.25">
      <c r="B45" s="67">
        <v>6</v>
      </c>
      <c r="C45" s="122"/>
      <c r="D45" s="123"/>
      <c r="E45" s="50" t="s">
        <v>86</v>
      </c>
      <c r="F45" s="122"/>
      <c r="G45" s="60">
        <v>704399.22</v>
      </c>
      <c r="H45" s="60">
        <v>804.41</v>
      </c>
      <c r="I45" s="60">
        <v>2382.87</v>
      </c>
      <c r="J45" s="125"/>
      <c r="K45" s="120"/>
    </row>
    <row r="46" spans="2:11" s="8" customFormat="1" x14ac:dyDescent="0.25">
      <c r="B46" s="67">
        <v>7</v>
      </c>
      <c r="C46" s="122"/>
      <c r="D46" s="123"/>
      <c r="E46" s="50" t="s">
        <v>87</v>
      </c>
      <c r="F46" s="122"/>
      <c r="G46" s="60">
        <v>449608.98</v>
      </c>
      <c r="H46" s="60">
        <v>401.46</v>
      </c>
      <c r="I46" s="60">
        <v>1436.1399999999999</v>
      </c>
      <c r="J46" s="125"/>
      <c r="K46" s="120"/>
    </row>
    <row r="47" spans="2:11" s="8" customFormat="1" x14ac:dyDescent="0.25">
      <c r="B47" s="67">
        <v>8</v>
      </c>
      <c r="C47" s="122"/>
      <c r="D47" s="123"/>
      <c r="E47" s="50" t="s">
        <v>88</v>
      </c>
      <c r="F47" s="122"/>
      <c r="G47" s="60">
        <v>467235.75</v>
      </c>
      <c r="H47" s="60">
        <v>673.33</v>
      </c>
      <c r="I47" s="60">
        <v>1611.26</v>
      </c>
      <c r="J47" s="125"/>
      <c r="K47" s="120"/>
    </row>
    <row r="48" spans="2:11" s="8" customFormat="1" x14ac:dyDescent="0.25">
      <c r="B48" s="67">
        <v>9</v>
      </c>
      <c r="C48" s="122"/>
      <c r="D48" s="123"/>
      <c r="E48" s="50" t="s">
        <v>89</v>
      </c>
      <c r="F48" s="122"/>
      <c r="G48" s="60">
        <v>589836.43999999994</v>
      </c>
      <c r="H48" s="60">
        <v>372.96</v>
      </c>
      <c r="I48" s="60">
        <v>1771.93</v>
      </c>
      <c r="J48" s="125"/>
      <c r="K48" s="120"/>
    </row>
    <row r="49" spans="2:11" s="8" customFormat="1" x14ac:dyDescent="0.25">
      <c r="B49" s="67">
        <v>10</v>
      </c>
      <c r="C49" s="122"/>
      <c r="D49" s="123"/>
      <c r="E49" s="50" t="s">
        <v>90</v>
      </c>
      <c r="F49" s="122"/>
      <c r="G49" s="60">
        <v>477021.48</v>
      </c>
      <c r="H49" s="60">
        <v>768.36</v>
      </c>
      <c r="I49" s="60">
        <v>1958.1299999999999</v>
      </c>
      <c r="J49" s="125"/>
      <c r="K49" s="120"/>
    </row>
    <row r="50" spans="2:11" s="8" customFormat="1" x14ac:dyDescent="0.25">
      <c r="B50" s="67">
        <v>11</v>
      </c>
      <c r="C50" s="122"/>
      <c r="D50" s="123"/>
      <c r="E50" s="50" t="s">
        <v>91</v>
      </c>
      <c r="F50" s="122"/>
      <c r="G50" s="60">
        <v>648555.21</v>
      </c>
      <c r="H50" s="60">
        <v>816.92</v>
      </c>
      <c r="I50" s="60">
        <v>1702.1</v>
      </c>
      <c r="J50" s="125"/>
      <c r="K50" s="120"/>
    </row>
    <row r="51" spans="2:11" s="8" customFormat="1" x14ac:dyDescent="0.25">
      <c r="B51" s="67">
        <v>12</v>
      </c>
      <c r="C51" s="122"/>
      <c r="D51" s="123"/>
      <c r="E51" s="50" t="s">
        <v>92</v>
      </c>
      <c r="F51" s="122"/>
      <c r="G51" s="60">
        <v>142878.44</v>
      </c>
      <c r="H51" s="60">
        <v>144.86000000000001</v>
      </c>
      <c r="I51" s="60">
        <v>821.55</v>
      </c>
      <c r="J51" s="125"/>
      <c r="K51" s="120"/>
    </row>
    <row r="52" spans="2:11" s="8" customFormat="1" x14ac:dyDescent="0.25">
      <c r="B52" s="67">
        <v>13</v>
      </c>
      <c r="C52" s="105"/>
      <c r="D52" s="112"/>
      <c r="E52" s="50" t="s">
        <v>93</v>
      </c>
      <c r="F52" s="105"/>
      <c r="G52" s="60">
        <v>55431.94</v>
      </c>
      <c r="H52" s="60">
        <v>176.19</v>
      </c>
      <c r="I52" s="60">
        <v>251.38</v>
      </c>
      <c r="J52" s="126"/>
      <c r="K52" s="121"/>
    </row>
    <row r="53" spans="2:11" s="8" customFormat="1" ht="30" x14ac:dyDescent="0.25">
      <c r="B53" s="67">
        <v>14</v>
      </c>
      <c r="C53" s="49" t="s">
        <v>94</v>
      </c>
      <c r="D53" s="33" t="s">
        <v>79</v>
      </c>
      <c r="E53" s="50" t="s">
        <v>95</v>
      </c>
      <c r="F53" s="49" t="s">
        <v>32</v>
      </c>
      <c r="G53" s="60">
        <v>155608.51</v>
      </c>
      <c r="H53" s="60">
        <v>219.45</v>
      </c>
      <c r="I53" s="60">
        <v>1392.5700000000002</v>
      </c>
      <c r="J53" s="40" t="s">
        <v>42</v>
      </c>
      <c r="K53" s="68" t="s">
        <v>96</v>
      </c>
    </row>
    <row r="54" spans="2:11" s="8" customFormat="1" ht="30" x14ac:dyDescent="0.25">
      <c r="B54" s="67">
        <v>15</v>
      </c>
      <c r="C54" s="49" t="s">
        <v>97</v>
      </c>
      <c r="D54" s="33" t="s">
        <v>79</v>
      </c>
      <c r="E54" s="50" t="s">
        <v>98</v>
      </c>
      <c r="F54" s="49" t="s">
        <v>32</v>
      </c>
      <c r="G54" s="60">
        <v>323101.55</v>
      </c>
      <c r="H54" s="60">
        <v>171.79</v>
      </c>
      <c r="I54" s="60">
        <v>930.26</v>
      </c>
      <c r="J54" s="40" t="s">
        <v>42</v>
      </c>
      <c r="K54" s="69" t="s">
        <v>99</v>
      </c>
    </row>
    <row r="55" spans="2:11" s="8" customFormat="1" ht="30" x14ac:dyDescent="0.25">
      <c r="B55" s="67">
        <v>16</v>
      </c>
      <c r="C55" s="49" t="s">
        <v>100</v>
      </c>
      <c r="D55" s="33" t="s">
        <v>79</v>
      </c>
      <c r="E55" s="50" t="s">
        <v>101</v>
      </c>
      <c r="F55" s="49" t="s">
        <v>32</v>
      </c>
      <c r="G55" s="60">
        <v>246036.45</v>
      </c>
      <c r="H55" s="60">
        <v>213.73</v>
      </c>
      <c r="I55" s="60">
        <v>723</v>
      </c>
      <c r="J55" s="40" t="s">
        <v>42</v>
      </c>
      <c r="K55" s="68" t="s">
        <v>102</v>
      </c>
    </row>
    <row r="56" spans="2:11" s="8" customFormat="1" ht="30" x14ac:dyDescent="0.25">
      <c r="B56" s="67">
        <v>17</v>
      </c>
      <c r="C56" s="49" t="s">
        <v>103</v>
      </c>
      <c r="D56" s="33" t="s">
        <v>79</v>
      </c>
      <c r="E56" s="50" t="s">
        <v>104</v>
      </c>
      <c r="F56" s="49" t="s">
        <v>32</v>
      </c>
      <c r="G56" s="60">
        <v>904279.18</v>
      </c>
      <c r="H56" s="60">
        <v>143.29</v>
      </c>
      <c r="I56" s="60">
        <v>1491.43</v>
      </c>
      <c r="J56" s="40" t="s">
        <v>42</v>
      </c>
      <c r="K56" s="68" t="s">
        <v>105</v>
      </c>
    </row>
    <row r="57" spans="2:11" ht="30" x14ac:dyDescent="0.25">
      <c r="B57" s="67">
        <v>18</v>
      </c>
      <c r="C57" s="49" t="s">
        <v>106</v>
      </c>
      <c r="D57" s="33" t="s">
        <v>79</v>
      </c>
      <c r="E57" s="50" t="s">
        <v>107</v>
      </c>
      <c r="F57" s="49" t="s">
        <v>32</v>
      </c>
      <c r="G57" s="60">
        <v>125808.95</v>
      </c>
      <c r="H57" s="60">
        <v>153.13999999999999</v>
      </c>
      <c r="I57" s="60">
        <v>424.45</v>
      </c>
      <c r="J57" s="40" t="s">
        <v>42</v>
      </c>
      <c r="K57" s="68" t="s">
        <v>108</v>
      </c>
    </row>
    <row r="58" spans="2:11" ht="30" x14ac:dyDescent="0.25">
      <c r="B58" s="67">
        <v>19</v>
      </c>
      <c r="C58" s="49" t="s">
        <v>109</v>
      </c>
      <c r="D58" s="33" t="s">
        <v>79</v>
      </c>
      <c r="E58" s="50" t="s">
        <v>110</v>
      </c>
      <c r="F58" s="49" t="s">
        <v>32</v>
      </c>
      <c r="G58" s="60">
        <v>42941.06</v>
      </c>
      <c r="H58" s="60">
        <v>124.13</v>
      </c>
      <c r="I58" s="60">
        <v>405.02</v>
      </c>
      <c r="J58" s="40" t="s">
        <v>42</v>
      </c>
      <c r="K58" s="69" t="s">
        <v>111</v>
      </c>
    </row>
    <row r="59" spans="2:11" ht="30" x14ac:dyDescent="0.25">
      <c r="B59" s="67">
        <v>20</v>
      </c>
      <c r="C59" s="49" t="s">
        <v>112</v>
      </c>
      <c r="D59" s="33" t="s">
        <v>113</v>
      </c>
      <c r="E59" s="50" t="s">
        <v>114</v>
      </c>
      <c r="F59" s="49" t="s">
        <v>32</v>
      </c>
      <c r="G59" s="60">
        <v>90730.4</v>
      </c>
      <c r="H59" s="60">
        <v>185</v>
      </c>
      <c r="I59" s="60">
        <v>874.09</v>
      </c>
      <c r="J59" s="40" t="s">
        <v>42</v>
      </c>
      <c r="K59" s="68" t="s">
        <v>115</v>
      </c>
    </row>
    <row r="60" spans="2:11" ht="30" x14ac:dyDescent="0.25">
      <c r="B60" s="67">
        <v>21</v>
      </c>
      <c r="C60" s="49" t="s">
        <v>116</v>
      </c>
      <c r="D60" s="33" t="s">
        <v>113</v>
      </c>
      <c r="E60" s="50" t="s">
        <v>117</v>
      </c>
      <c r="F60" s="49" t="s">
        <v>32</v>
      </c>
      <c r="G60" s="60">
        <v>69397.25</v>
      </c>
      <c r="H60" s="60">
        <v>186.61</v>
      </c>
      <c r="I60" s="60">
        <v>600.82999999999993</v>
      </c>
      <c r="J60" s="40" t="s">
        <v>42</v>
      </c>
      <c r="K60" s="68" t="s">
        <v>118</v>
      </c>
    </row>
    <row r="61" spans="2:11" ht="15" customHeight="1" x14ac:dyDescent="0.25">
      <c r="B61" s="96" t="s">
        <v>36</v>
      </c>
      <c r="C61" s="97"/>
      <c r="D61" s="97"/>
      <c r="E61" s="97"/>
      <c r="F61" s="97"/>
      <c r="G61" s="97"/>
      <c r="H61" s="97"/>
      <c r="I61" s="118"/>
      <c r="J61" s="38"/>
      <c r="K61" s="70"/>
    </row>
    <row r="62" spans="2:11" ht="15" customHeight="1" x14ac:dyDescent="0.25">
      <c r="B62" s="67">
        <v>1</v>
      </c>
      <c r="C62" s="104" t="s">
        <v>78</v>
      </c>
      <c r="D62" s="111" t="s">
        <v>79</v>
      </c>
      <c r="E62" s="50" t="s">
        <v>80</v>
      </c>
      <c r="F62" s="104" t="s">
        <v>37</v>
      </c>
      <c r="G62" s="60">
        <v>376943.26</v>
      </c>
      <c r="H62" s="63">
        <v>696.92</v>
      </c>
      <c r="I62" s="31">
        <v>1496.0500000000002</v>
      </c>
      <c r="J62" s="124" t="s">
        <v>42</v>
      </c>
      <c r="K62" s="119" t="s">
        <v>81</v>
      </c>
    </row>
    <row r="63" spans="2:11" ht="45" x14ac:dyDescent="0.25">
      <c r="B63" s="67">
        <v>2</v>
      </c>
      <c r="C63" s="122"/>
      <c r="D63" s="123"/>
      <c r="E63" s="50" t="s">
        <v>82</v>
      </c>
      <c r="F63" s="122"/>
      <c r="G63" s="60">
        <v>164627.89000000001</v>
      </c>
      <c r="H63" s="60">
        <v>148.33000000000001</v>
      </c>
      <c r="I63" s="60">
        <v>424.61</v>
      </c>
      <c r="J63" s="125"/>
      <c r="K63" s="120"/>
    </row>
    <row r="64" spans="2:11" x14ac:dyDescent="0.25">
      <c r="B64" s="67">
        <v>3</v>
      </c>
      <c r="C64" s="122"/>
      <c r="D64" s="123"/>
      <c r="E64" s="50" t="s">
        <v>83</v>
      </c>
      <c r="F64" s="122"/>
      <c r="G64" s="60">
        <v>468091.89</v>
      </c>
      <c r="H64" s="60">
        <v>682.4</v>
      </c>
      <c r="I64" s="60">
        <v>1662.05</v>
      </c>
      <c r="J64" s="125"/>
      <c r="K64" s="120"/>
    </row>
    <row r="65" spans="2:11" x14ac:dyDescent="0.25">
      <c r="B65" s="67">
        <v>4</v>
      </c>
      <c r="C65" s="122"/>
      <c r="D65" s="123"/>
      <c r="E65" s="50" t="s">
        <v>84</v>
      </c>
      <c r="F65" s="122"/>
      <c r="G65" s="60">
        <v>460782.94</v>
      </c>
      <c r="H65" s="60">
        <v>767.41</v>
      </c>
      <c r="I65" s="60">
        <v>1736.78</v>
      </c>
      <c r="J65" s="125"/>
      <c r="K65" s="120"/>
    </row>
    <row r="66" spans="2:11" x14ac:dyDescent="0.25">
      <c r="B66" s="67">
        <v>5</v>
      </c>
      <c r="C66" s="122"/>
      <c r="D66" s="123"/>
      <c r="E66" s="50" t="s">
        <v>85</v>
      </c>
      <c r="F66" s="122"/>
      <c r="G66" s="60">
        <v>484918.86</v>
      </c>
      <c r="H66" s="60">
        <v>603.54999999999995</v>
      </c>
      <c r="I66" s="60">
        <v>1386.3300000000002</v>
      </c>
      <c r="J66" s="125"/>
      <c r="K66" s="120"/>
    </row>
    <row r="67" spans="2:11" x14ac:dyDescent="0.25">
      <c r="B67" s="67">
        <v>6</v>
      </c>
      <c r="C67" s="122"/>
      <c r="D67" s="123"/>
      <c r="E67" s="50" t="s">
        <v>86</v>
      </c>
      <c r="F67" s="122"/>
      <c r="G67" s="60">
        <v>683033.16</v>
      </c>
      <c r="H67" s="60">
        <v>904.42</v>
      </c>
      <c r="I67" s="60">
        <v>2482.7599999999998</v>
      </c>
      <c r="J67" s="125"/>
      <c r="K67" s="120"/>
    </row>
    <row r="68" spans="2:11" x14ac:dyDescent="0.25">
      <c r="B68" s="67">
        <v>7</v>
      </c>
      <c r="C68" s="122"/>
      <c r="D68" s="123"/>
      <c r="E68" s="50" t="s">
        <v>87</v>
      </c>
      <c r="F68" s="122"/>
      <c r="G68" s="60">
        <v>449608.88</v>
      </c>
      <c r="H68" s="60">
        <v>451.38</v>
      </c>
      <c r="I68" s="60">
        <v>1486.03</v>
      </c>
      <c r="J68" s="125"/>
      <c r="K68" s="120"/>
    </row>
    <row r="69" spans="2:11" x14ac:dyDescent="0.25">
      <c r="B69" s="67">
        <v>8</v>
      </c>
      <c r="C69" s="122"/>
      <c r="D69" s="123"/>
      <c r="E69" s="50" t="s">
        <v>88</v>
      </c>
      <c r="F69" s="122"/>
      <c r="G69" s="60">
        <v>479454.85</v>
      </c>
      <c r="H69" s="60">
        <v>757.05</v>
      </c>
      <c r="I69" s="60">
        <v>1721.96</v>
      </c>
      <c r="J69" s="125"/>
      <c r="K69" s="120"/>
    </row>
    <row r="70" spans="2:11" x14ac:dyDescent="0.25">
      <c r="B70" s="67">
        <v>9</v>
      </c>
      <c r="C70" s="122"/>
      <c r="D70" s="123"/>
      <c r="E70" s="50" t="s">
        <v>89</v>
      </c>
      <c r="F70" s="122"/>
      <c r="G70" s="60">
        <v>529469.31000000006</v>
      </c>
      <c r="H70" s="60">
        <v>419.33</v>
      </c>
      <c r="I70" s="60">
        <v>1818.6899999999998</v>
      </c>
      <c r="J70" s="125"/>
      <c r="K70" s="120"/>
    </row>
    <row r="71" spans="2:11" x14ac:dyDescent="0.25">
      <c r="B71" s="67">
        <v>10</v>
      </c>
      <c r="C71" s="122"/>
      <c r="D71" s="123"/>
      <c r="E71" s="50" t="s">
        <v>90</v>
      </c>
      <c r="F71" s="122"/>
      <c r="G71" s="60">
        <v>477019.69</v>
      </c>
      <c r="H71" s="60">
        <v>863.89</v>
      </c>
      <c r="I71" s="60">
        <v>2053.66</v>
      </c>
      <c r="J71" s="125"/>
      <c r="K71" s="120"/>
    </row>
    <row r="72" spans="2:11" x14ac:dyDescent="0.25">
      <c r="B72" s="67">
        <v>11</v>
      </c>
      <c r="C72" s="122"/>
      <c r="D72" s="123"/>
      <c r="E72" s="50" t="s">
        <v>91</v>
      </c>
      <c r="F72" s="122"/>
      <c r="G72" s="60">
        <v>648553.28</v>
      </c>
      <c r="H72" s="60">
        <v>918.49</v>
      </c>
      <c r="I72" s="60">
        <v>1803.59</v>
      </c>
      <c r="J72" s="125"/>
      <c r="K72" s="120"/>
    </row>
    <row r="73" spans="2:11" x14ac:dyDescent="0.25">
      <c r="B73" s="67">
        <v>12</v>
      </c>
      <c r="C73" s="122"/>
      <c r="D73" s="123"/>
      <c r="E73" s="50" t="s">
        <v>92</v>
      </c>
      <c r="F73" s="122"/>
      <c r="G73" s="60">
        <v>142877.76999999999</v>
      </c>
      <c r="H73" s="60">
        <v>162.87</v>
      </c>
      <c r="I73" s="60">
        <v>839.55000000000007</v>
      </c>
      <c r="J73" s="125"/>
      <c r="K73" s="120"/>
    </row>
    <row r="74" spans="2:11" x14ac:dyDescent="0.25">
      <c r="B74" s="67">
        <v>13</v>
      </c>
      <c r="C74" s="105"/>
      <c r="D74" s="112"/>
      <c r="E74" s="50" t="s">
        <v>93</v>
      </c>
      <c r="F74" s="105"/>
      <c r="G74" s="60">
        <v>55431.59</v>
      </c>
      <c r="H74" s="60">
        <v>198.09</v>
      </c>
      <c r="I74" s="60">
        <v>273.28999999999996</v>
      </c>
      <c r="J74" s="126"/>
      <c r="K74" s="121"/>
    </row>
    <row r="75" spans="2:11" ht="30" x14ac:dyDescent="0.25">
      <c r="B75" s="67">
        <v>14</v>
      </c>
      <c r="C75" s="49" t="s">
        <v>94</v>
      </c>
      <c r="D75" s="33" t="s">
        <v>79</v>
      </c>
      <c r="E75" s="50" t="s">
        <v>95</v>
      </c>
      <c r="F75" s="49" t="s">
        <v>37</v>
      </c>
      <c r="G75" s="60">
        <v>158048.85999999999</v>
      </c>
      <c r="H75" s="60">
        <v>246.74</v>
      </c>
      <c r="I75" s="60">
        <v>1438.25</v>
      </c>
      <c r="J75" s="40" t="s">
        <v>42</v>
      </c>
      <c r="K75" s="68" t="s">
        <v>96</v>
      </c>
    </row>
    <row r="76" spans="2:11" ht="30" x14ac:dyDescent="0.25">
      <c r="B76" s="67">
        <v>15</v>
      </c>
      <c r="C76" s="49" t="s">
        <v>97</v>
      </c>
      <c r="D76" s="33" t="s">
        <v>79</v>
      </c>
      <c r="E76" s="50" t="s">
        <v>98</v>
      </c>
      <c r="F76" s="49" t="s">
        <v>37</v>
      </c>
      <c r="G76" s="60">
        <v>313175.40999999997</v>
      </c>
      <c r="H76" s="60">
        <v>193.15</v>
      </c>
      <c r="I76" s="60">
        <v>951.6099999999999</v>
      </c>
      <c r="J76" s="40" t="s">
        <v>42</v>
      </c>
      <c r="K76" s="69" t="s">
        <v>99</v>
      </c>
    </row>
    <row r="77" spans="2:11" ht="30" x14ac:dyDescent="0.25">
      <c r="B77" s="67">
        <v>16</v>
      </c>
      <c r="C77" s="49" t="s">
        <v>100</v>
      </c>
      <c r="D77" s="33" t="s">
        <v>79</v>
      </c>
      <c r="E77" s="50" t="s">
        <v>101</v>
      </c>
      <c r="F77" s="49" t="s">
        <v>37</v>
      </c>
      <c r="G77" s="60">
        <v>246037.58</v>
      </c>
      <c r="H77" s="60">
        <v>240.3</v>
      </c>
      <c r="I77" s="60">
        <v>749.58</v>
      </c>
      <c r="J77" s="40" t="s">
        <v>42</v>
      </c>
      <c r="K77" s="68" t="s">
        <v>102</v>
      </c>
    </row>
    <row r="78" spans="2:11" ht="30" x14ac:dyDescent="0.25">
      <c r="B78" s="67">
        <v>17</v>
      </c>
      <c r="C78" s="49" t="s">
        <v>103</v>
      </c>
      <c r="D78" s="33" t="s">
        <v>79</v>
      </c>
      <c r="E78" s="50" t="s">
        <v>104</v>
      </c>
      <c r="F78" s="49" t="s">
        <v>37</v>
      </c>
      <c r="G78" s="60">
        <v>904280.41</v>
      </c>
      <c r="H78" s="60">
        <v>161.1</v>
      </c>
      <c r="I78" s="60">
        <v>1509.25</v>
      </c>
      <c r="J78" s="40" t="s">
        <v>42</v>
      </c>
      <c r="K78" s="68" t="s">
        <v>105</v>
      </c>
    </row>
    <row r="79" spans="2:11" ht="30" x14ac:dyDescent="0.25">
      <c r="B79" s="67">
        <v>18</v>
      </c>
      <c r="C79" s="49" t="s">
        <v>106</v>
      </c>
      <c r="D79" s="33" t="s">
        <v>79</v>
      </c>
      <c r="E79" s="50" t="s">
        <v>107</v>
      </c>
      <c r="F79" s="49" t="s">
        <v>37</v>
      </c>
      <c r="G79" s="60">
        <v>127893.19</v>
      </c>
      <c r="H79" s="60">
        <v>172.18</v>
      </c>
      <c r="I79" s="60">
        <v>443.53999999999996</v>
      </c>
      <c r="J79" s="40" t="s">
        <v>42</v>
      </c>
      <c r="K79" s="68" t="s">
        <v>108</v>
      </c>
    </row>
    <row r="80" spans="2:11" ht="30" x14ac:dyDescent="0.25">
      <c r="B80" s="67">
        <v>19</v>
      </c>
      <c r="C80" s="49" t="s">
        <v>109</v>
      </c>
      <c r="D80" s="33" t="s">
        <v>79</v>
      </c>
      <c r="E80" s="50" t="s">
        <v>110</v>
      </c>
      <c r="F80" s="49" t="s">
        <v>37</v>
      </c>
      <c r="G80" s="60">
        <v>42941.03</v>
      </c>
      <c r="H80" s="60">
        <v>139.56</v>
      </c>
      <c r="I80" s="60">
        <v>420.45</v>
      </c>
      <c r="J80" s="40" t="s">
        <v>42</v>
      </c>
      <c r="K80" s="69" t="s">
        <v>111</v>
      </c>
    </row>
    <row r="81" spans="2:11" ht="30" x14ac:dyDescent="0.25">
      <c r="B81" s="67">
        <v>20</v>
      </c>
      <c r="C81" s="49" t="s">
        <v>112</v>
      </c>
      <c r="D81" s="33" t="s">
        <v>113</v>
      </c>
      <c r="E81" s="50" t="s">
        <v>114</v>
      </c>
      <c r="F81" s="49" t="s">
        <v>37</v>
      </c>
      <c r="G81" s="60">
        <v>90730.36</v>
      </c>
      <c r="H81" s="60">
        <v>208.01</v>
      </c>
      <c r="I81" s="60">
        <v>897.06</v>
      </c>
      <c r="J81" s="40" t="s">
        <v>42</v>
      </c>
      <c r="K81" s="68" t="s">
        <v>115</v>
      </c>
    </row>
    <row r="82" spans="2:11" ht="30" x14ac:dyDescent="0.25">
      <c r="B82" s="67">
        <v>21</v>
      </c>
      <c r="C82" s="49" t="s">
        <v>116</v>
      </c>
      <c r="D82" s="33" t="s">
        <v>113</v>
      </c>
      <c r="E82" s="50" t="s">
        <v>117</v>
      </c>
      <c r="F82" s="49" t="s">
        <v>37</v>
      </c>
      <c r="G82" s="60">
        <v>69397.19</v>
      </c>
      <c r="H82" s="60">
        <v>209.81</v>
      </c>
      <c r="I82" s="60">
        <v>624.03</v>
      </c>
      <c r="J82" s="40" t="s">
        <v>42</v>
      </c>
      <c r="K82" s="68" t="s">
        <v>118</v>
      </c>
    </row>
    <row r="83" spans="2:11" ht="36" customHeight="1" x14ac:dyDescent="0.25">
      <c r="B83" s="127" t="s">
        <v>27</v>
      </c>
      <c r="C83" s="128"/>
      <c r="D83" s="128"/>
      <c r="E83" s="128"/>
      <c r="F83" s="128"/>
      <c r="G83" s="128"/>
      <c r="H83" s="128"/>
      <c r="I83" s="128"/>
      <c r="J83" s="128"/>
      <c r="K83" s="129"/>
    </row>
    <row r="84" spans="2:11" ht="15.75" customHeight="1" x14ac:dyDescent="0.25">
      <c r="B84" s="93" t="s">
        <v>29</v>
      </c>
      <c r="C84" s="94"/>
      <c r="D84" s="94"/>
      <c r="E84" s="94"/>
      <c r="F84" s="94"/>
      <c r="G84" s="94"/>
      <c r="H84" s="94"/>
      <c r="I84" s="94"/>
      <c r="J84" s="99"/>
      <c r="K84" s="133" t="s">
        <v>39</v>
      </c>
    </row>
    <row r="85" spans="2:11" ht="15.75" x14ac:dyDescent="0.25">
      <c r="B85" s="23" t="s">
        <v>12</v>
      </c>
      <c r="C85" s="24" t="s">
        <v>119</v>
      </c>
      <c r="D85" s="25" t="s">
        <v>30</v>
      </c>
      <c r="E85" s="26" t="s">
        <v>31</v>
      </c>
      <c r="F85" s="49" t="s">
        <v>32</v>
      </c>
      <c r="G85" s="60">
        <v>712218.47</v>
      </c>
      <c r="H85" s="60">
        <v>325.33</v>
      </c>
      <c r="I85" s="60">
        <v>2383.7600000000002</v>
      </c>
      <c r="J85" s="14" t="s">
        <v>19</v>
      </c>
      <c r="K85" s="134"/>
    </row>
    <row r="86" spans="2:11" ht="63" x14ac:dyDescent="0.25">
      <c r="B86" s="23" t="s">
        <v>13</v>
      </c>
      <c r="C86" s="24" t="s">
        <v>119</v>
      </c>
      <c r="D86" s="25" t="s">
        <v>30</v>
      </c>
      <c r="E86" s="29" t="s">
        <v>33</v>
      </c>
      <c r="F86" s="49" t="s">
        <v>32</v>
      </c>
      <c r="G86" s="60">
        <v>103045.55</v>
      </c>
      <c r="H86" s="60">
        <v>92.31</v>
      </c>
      <c r="I86" s="60">
        <v>283.20999999999998</v>
      </c>
      <c r="J86" s="14" t="s">
        <v>38</v>
      </c>
      <c r="K86" s="134"/>
    </row>
    <row r="87" spans="2:11" s="8" customFormat="1" ht="15.75" x14ac:dyDescent="0.25">
      <c r="B87" s="23" t="s">
        <v>14</v>
      </c>
      <c r="C87" s="24" t="s">
        <v>119</v>
      </c>
      <c r="D87" s="25" t="s">
        <v>30</v>
      </c>
      <c r="E87" s="26" t="s">
        <v>34</v>
      </c>
      <c r="F87" s="49" t="s">
        <v>32</v>
      </c>
      <c r="G87" s="60">
        <v>386418.84</v>
      </c>
      <c r="H87" s="60">
        <v>143.75</v>
      </c>
      <c r="I87" s="60">
        <v>928.93</v>
      </c>
      <c r="J87" s="14" t="s">
        <v>19</v>
      </c>
      <c r="K87" s="134"/>
    </row>
    <row r="88" spans="2:11" s="8" customFormat="1" ht="15.75" x14ac:dyDescent="0.25">
      <c r="B88" s="27" t="s">
        <v>15</v>
      </c>
      <c r="C88" s="24" t="s">
        <v>119</v>
      </c>
      <c r="D88" s="25" t="s">
        <v>30</v>
      </c>
      <c r="E88" s="28" t="s">
        <v>35</v>
      </c>
      <c r="F88" s="49" t="s">
        <v>32</v>
      </c>
      <c r="G88" s="60">
        <v>403729.44</v>
      </c>
      <c r="H88" s="60">
        <v>114.12</v>
      </c>
      <c r="I88" s="60">
        <v>832.59</v>
      </c>
      <c r="J88" s="14" t="s">
        <v>19</v>
      </c>
      <c r="K88" s="134"/>
    </row>
    <row r="89" spans="2:11" s="8" customFormat="1" ht="15.75" customHeight="1" x14ac:dyDescent="0.25">
      <c r="B89" s="93" t="s">
        <v>36</v>
      </c>
      <c r="C89" s="94"/>
      <c r="D89" s="94"/>
      <c r="E89" s="94"/>
      <c r="F89" s="94"/>
      <c r="G89" s="94"/>
      <c r="H89" s="94"/>
      <c r="I89" s="94"/>
      <c r="J89" s="99"/>
      <c r="K89" s="134"/>
    </row>
    <row r="90" spans="2:11" s="8" customFormat="1" ht="15.75" x14ac:dyDescent="0.25">
      <c r="B90" s="27" t="s">
        <v>12</v>
      </c>
      <c r="C90" s="24" t="s">
        <v>119</v>
      </c>
      <c r="D90" s="25" t="s">
        <v>30</v>
      </c>
      <c r="E90" s="28" t="s">
        <v>31</v>
      </c>
      <c r="F90" s="49" t="s">
        <v>37</v>
      </c>
      <c r="G90" s="60">
        <v>712218.47</v>
      </c>
      <c r="H90" s="60">
        <v>325.33</v>
      </c>
      <c r="I90" s="60">
        <v>2383.7600000000002</v>
      </c>
      <c r="J90" s="14" t="s">
        <v>19</v>
      </c>
      <c r="K90" s="134"/>
    </row>
    <row r="91" spans="2:11" s="8" customFormat="1" ht="63" x14ac:dyDescent="0.25">
      <c r="B91" s="27" t="s">
        <v>13</v>
      </c>
      <c r="C91" s="24" t="s">
        <v>119</v>
      </c>
      <c r="D91" s="25" t="s">
        <v>30</v>
      </c>
      <c r="E91" s="28" t="s">
        <v>33</v>
      </c>
      <c r="F91" s="49" t="s">
        <v>37</v>
      </c>
      <c r="G91" s="60">
        <v>103045.55</v>
      </c>
      <c r="H91" s="60">
        <v>92.31</v>
      </c>
      <c r="I91" s="60">
        <v>283.20999999999998</v>
      </c>
      <c r="J91" s="14" t="s">
        <v>38</v>
      </c>
      <c r="K91" s="134"/>
    </row>
    <row r="92" spans="2:11" s="8" customFormat="1" ht="15.75" x14ac:dyDescent="0.25">
      <c r="B92" s="27" t="s">
        <v>14</v>
      </c>
      <c r="C92" s="24" t="s">
        <v>119</v>
      </c>
      <c r="D92" s="25" t="s">
        <v>30</v>
      </c>
      <c r="E92" s="28" t="s">
        <v>34</v>
      </c>
      <c r="F92" s="49" t="s">
        <v>37</v>
      </c>
      <c r="G92" s="60">
        <v>386418.84</v>
      </c>
      <c r="H92" s="60">
        <v>143.75</v>
      </c>
      <c r="I92" s="60">
        <v>928.93</v>
      </c>
      <c r="J92" s="14" t="s">
        <v>19</v>
      </c>
      <c r="K92" s="134"/>
    </row>
    <row r="93" spans="2:11" s="8" customFormat="1" ht="15.75" x14ac:dyDescent="0.25">
      <c r="B93" s="23" t="s">
        <v>15</v>
      </c>
      <c r="C93" s="24" t="s">
        <v>119</v>
      </c>
      <c r="D93" s="25" t="s">
        <v>30</v>
      </c>
      <c r="E93" s="26" t="s">
        <v>35</v>
      </c>
      <c r="F93" s="49" t="s">
        <v>37</v>
      </c>
      <c r="G93" s="60">
        <v>403729.44</v>
      </c>
      <c r="H93" s="60">
        <v>114.12</v>
      </c>
      <c r="I93" s="60">
        <v>832.59</v>
      </c>
      <c r="J93" s="14" t="s">
        <v>19</v>
      </c>
      <c r="K93" s="135"/>
    </row>
    <row r="94" spans="2:11" ht="30" customHeight="1" x14ac:dyDescent="0.25">
      <c r="B94" s="130" t="s">
        <v>20</v>
      </c>
      <c r="C94" s="131"/>
      <c r="D94" s="131"/>
      <c r="E94" s="131"/>
      <c r="F94" s="131"/>
      <c r="G94" s="131"/>
      <c r="H94" s="131"/>
      <c r="I94" s="131"/>
      <c r="J94" s="131"/>
      <c r="K94" s="132"/>
    </row>
    <row r="95" spans="2:11" ht="15" customHeight="1" x14ac:dyDescent="0.25">
      <c r="B95" s="93" t="s">
        <v>29</v>
      </c>
      <c r="C95" s="94"/>
      <c r="D95" s="94"/>
      <c r="E95" s="94"/>
      <c r="F95" s="94"/>
      <c r="G95" s="94"/>
      <c r="H95" s="94"/>
      <c r="I95" s="94"/>
      <c r="J95" s="99"/>
      <c r="K95" s="109" t="s">
        <v>120</v>
      </c>
    </row>
    <row r="96" spans="2:11" s="8" customFormat="1" ht="30.75" customHeight="1" x14ac:dyDescent="0.25">
      <c r="B96" s="61" t="s">
        <v>12</v>
      </c>
      <c r="C96" s="49" t="s">
        <v>128</v>
      </c>
      <c r="D96" s="49" t="s">
        <v>113</v>
      </c>
      <c r="E96" s="75" t="s">
        <v>121</v>
      </c>
      <c r="F96" s="25" t="s">
        <v>32</v>
      </c>
      <c r="G96" s="60">
        <v>392800.17460045638</v>
      </c>
      <c r="H96" s="60">
        <v>533.48125760113749</v>
      </c>
      <c r="I96" s="60">
        <v>1341.0577535520808</v>
      </c>
      <c r="J96" s="14" t="s">
        <v>42</v>
      </c>
      <c r="K96" s="113"/>
    </row>
    <row r="97" spans="2:11" s="8" customFormat="1" ht="30.75" customHeight="1" x14ac:dyDescent="0.25">
      <c r="B97" s="61" t="s">
        <v>13</v>
      </c>
      <c r="C97" s="49" t="s">
        <v>129</v>
      </c>
      <c r="D97" s="49" t="s">
        <v>113</v>
      </c>
      <c r="E97" s="75" t="s">
        <v>122</v>
      </c>
      <c r="F97" s="25" t="s">
        <v>32</v>
      </c>
      <c r="G97" s="60">
        <v>380845.27349734161</v>
      </c>
      <c r="H97" s="60">
        <v>385.90480714525404</v>
      </c>
      <c r="I97" s="60">
        <v>1000.3857267496591</v>
      </c>
      <c r="J97" s="14" t="s">
        <v>42</v>
      </c>
      <c r="K97" s="113"/>
    </row>
    <row r="98" spans="2:11" s="8" customFormat="1" ht="30.75" customHeight="1" x14ac:dyDescent="0.25">
      <c r="B98" s="61" t="s">
        <v>14</v>
      </c>
      <c r="C98" s="49" t="s">
        <v>130</v>
      </c>
      <c r="D98" s="49" t="s">
        <v>113</v>
      </c>
      <c r="E98" s="75" t="s">
        <v>123</v>
      </c>
      <c r="F98" s="25" t="s">
        <v>32</v>
      </c>
      <c r="G98" s="60">
        <v>432329.1648908339</v>
      </c>
      <c r="H98" s="60">
        <v>186.97727878582191</v>
      </c>
      <c r="I98" s="60">
        <v>1267.788955847499</v>
      </c>
      <c r="J98" s="14" t="s">
        <v>42</v>
      </c>
      <c r="K98" s="113"/>
    </row>
    <row r="99" spans="2:11" s="8" customFormat="1" ht="30.75" customHeight="1" x14ac:dyDescent="0.25">
      <c r="B99" s="61" t="s">
        <v>15</v>
      </c>
      <c r="C99" s="49" t="s">
        <v>131</v>
      </c>
      <c r="D99" s="49" t="s">
        <v>113</v>
      </c>
      <c r="E99" s="75" t="s">
        <v>124</v>
      </c>
      <c r="F99" s="25" t="s">
        <v>32</v>
      </c>
      <c r="G99" s="60">
        <v>150918.19399999999</v>
      </c>
      <c r="H99" s="60">
        <v>125.393</v>
      </c>
      <c r="I99" s="60">
        <v>697.28099999999995</v>
      </c>
      <c r="J99" s="14" t="s">
        <v>42</v>
      </c>
      <c r="K99" s="113"/>
    </row>
    <row r="100" spans="2:11" s="8" customFormat="1" ht="30.75" customHeight="1" x14ac:dyDescent="0.25">
      <c r="B100" s="61" t="s">
        <v>16</v>
      </c>
      <c r="C100" s="49" t="s">
        <v>132</v>
      </c>
      <c r="D100" s="49" t="s">
        <v>113</v>
      </c>
      <c r="E100" s="75" t="s">
        <v>125</v>
      </c>
      <c r="F100" s="25" t="s">
        <v>32</v>
      </c>
      <c r="G100" s="60">
        <v>406007.83799999999</v>
      </c>
      <c r="H100" s="60">
        <v>70.806669495068292</v>
      </c>
      <c r="I100" s="60">
        <v>817.02775790509224</v>
      </c>
      <c r="J100" s="14" t="s">
        <v>42</v>
      </c>
      <c r="K100" s="113"/>
    </row>
    <row r="101" spans="2:11" s="8" customFormat="1" ht="30.75" customHeight="1" x14ac:dyDescent="0.25">
      <c r="B101" s="61" t="s">
        <v>17</v>
      </c>
      <c r="C101" s="49" t="s">
        <v>133</v>
      </c>
      <c r="D101" s="49" t="s">
        <v>113</v>
      </c>
      <c r="E101" s="75" t="s">
        <v>126</v>
      </c>
      <c r="F101" s="25" t="s">
        <v>32</v>
      </c>
      <c r="G101" s="60">
        <v>356393.658</v>
      </c>
      <c r="H101" s="60">
        <v>210.66253421473186</v>
      </c>
      <c r="I101" s="60">
        <v>968.17133117514891</v>
      </c>
      <c r="J101" s="14" t="s">
        <v>42</v>
      </c>
      <c r="K101" s="113"/>
    </row>
    <row r="102" spans="2:11" s="8" customFormat="1" ht="31.5" x14ac:dyDescent="0.25">
      <c r="B102" s="61" t="s">
        <v>73</v>
      </c>
      <c r="C102" s="49" t="s">
        <v>134</v>
      </c>
      <c r="D102" s="49" t="s">
        <v>113</v>
      </c>
      <c r="E102" s="75" t="s">
        <v>127</v>
      </c>
      <c r="F102" s="25" t="s">
        <v>32</v>
      </c>
      <c r="G102" s="60">
        <v>314306.68400000001</v>
      </c>
      <c r="H102" s="60">
        <v>211.95249844031886</v>
      </c>
      <c r="I102" s="60">
        <v>723.88996842937934</v>
      </c>
      <c r="J102" s="14" t="s">
        <v>42</v>
      </c>
      <c r="K102" s="113"/>
    </row>
    <row r="103" spans="2:11" s="8" customFormat="1" ht="15" customHeight="1" x14ac:dyDescent="0.25">
      <c r="B103" s="96" t="s">
        <v>36</v>
      </c>
      <c r="C103" s="97"/>
      <c r="D103" s="97"/>
      <c r="E103" s="97"/>
      <c r="F103" s="97"/>
      <c r="G103" s="97"/>
      <c r="H103" s="97"/>
      <c r="I103" s="97"/>
      <c r="J103" s="118"/>
      <c r="K103" s="113"/>
    </row>
    <row r="104" spans="2:11" s="8" customFormat="1" ht="31.5" x14ac:dyDescent="0.25">
      <c r="B104" s="62" t="s">
        <v>12</v>
      </c>
      <c r="C104" s="49" t="s">
        <v>128</v>
      </c>
      <c r="D104" s="49" t="s">
        <v>113</v>
      </c>
      <c r="E104" s="75" t="s">
        <v>121</v>
      </c>
      <c r="F104" s="71" t="s">
        <v>37</v>
      </c>
      <c r="G104" s="60">
        <v>447348.48351069109</v>
      </c>
      <c r="H104" s="60">
        <v>599.59760157469657</v>
      </c>
      <c r="I104" s="60">
        <v>1494.2959276814877</v>
      </c>
      <c r="J104" s="14" t="s">
        <v>42</v>
      </c>
      <c r="K104" s="113"/>
    </row>
    <row r="105" spans="2:11" s="8" customFormat="1" ht="31.5" x14ac:dyDescent="0.25">
      <c r="B105" s="62" t="s">
        <v>13</v>
      </c>
      <c r="C105" s="49" t="s">
        <v>129</v>
      </c>
      <c r="D105" s="49" t="s">
        <v>113</v>
      </c>
      <c r="E105" s="75" t="s">
        <v>122</v>
      </c>
      <c r="F105" s="71" t="s">
        <v>37</v>
      </c>
      <c r="G105" s="60">
        <v>386063.76176121307</v>
      </c>
      <c r="H105" s="60">
        <v>426.02994061756817</v>
      </c>
      <c r="I105" s="60">
        <v>1041.6691435076741</v>
      </c>
      <c r="J105" s="14" t="s">
        <v>42</v>
      </c>
      <c r="K105" s="113"/>
    </row>
    <row r="106" spans="2:11" s="8" customFormat="1" ht="31.5" x14ac:dyDescent="0.25">
      <c r="B106" s="62" t="s">
        <v>14</v>
      </c>
      <c r="C106" s="49" t="s">
        <v>130</v>
      </c>
      <c r="D106" s="49" t="s">
        <v>113</v>
      </c>
      <c r="E106" s="75" t="s">
        <v>123</v>
      </c>
      <c r="F106" s="71" t="s">
        <v>37</v>
      </c>
      <c r="G106" s="60">
        <v>687499.39633940207</v>
      </c>
      <c r="H106" s="60">
        <v>190.91021430733201</v>
      </c>
      <c r="I106" s="60">
        <v>1909.6863733543378</v>
      </c>
      <c r="J106" s="14" t="s">
        <v>42</v>
      </c>
      <c r="K106" s="113"/>
    </row>
    <row r="107" spans="2:11" s="8" customFormat="1" ht="31.5" x14ac:dyDescent="0.25">
      <c r="B107" s="62" t="s">
        <v>15</v>
      </c>
      <c r="C107" s="49" t="s">
        <v>131</v>
      </c>
      <c r="D107" s="49" t="s">
        <v>113</v>
      </c>
      <c r="E107" s="75" t="s">
        <v>124</v>
      </c>
      <c r="F107" s="71" t="s">
        <v>37</v>
      </c>
      <c r="G107" s="60">
        <v>150918.84841709348</v>
      </c>
      <c r="H107" s="60">
        <v>135.77047645622707</v>
      </c>
      <c r="I107" s="60">
        <v>723.11504856577426</v>
      </c>
      <c r="J107" s="14" t="s">
        <v>42</v>
      </c>
      <c r="K107" s="113"/>
    </row>
    <row r="108" spans="2:11" s="8" customFormat="1" ht="15" customHeight="1" x14ac:dyDescent="0.25">
      <c r="B108" s="62" t="s">
        <v>16</v>
      </c>
      <c r="C108" s="49" t="s">
        <v>132</v>
      </c>
      <c r="D108" s="49" t="s">
        <v>113</v>
      </c>
      <c r="E108" s="75" t="s">
        <v>125</v>
      </c>
      <c r="F108" s="71" t="s">
        <v>37</v>
      </c>
      <c r="G108" s="60">
        <v>401052.32582264824</v>
      </c>
      <c r="H108" s="60">
        <v>76.531231183966298</v>
      </c>
      <c r="I108" s="60">
        <v>799.30718092970358</v>
      </c>
      <c r="J108" s="14" t="s">
        <v>42</v>
      </c>
      <c r="K108" s="113"/>
    </row>
    <row r="109" spans="2:11" s="8" customFormat="1" ht="31.5" x14ac:dyDescent="0.25">
      <c r="B109" s="62" t="s">
        <v>17</v>
      </c>
      <c r="C109" s="49" t="s">
        <v>133</v>
      </c>
      <c r="D109" s="49" t="s">
        <v>113</v>
      </c>
      <c r="E109" s="75" t="s">
        <v>126</v>
      </c>
      <c r="F109" s="71" t="s">
        <v>37</v>
      </c>
      <c r="G109" s="60">
        <v>509628.61318941897</v>
      </c>
      <c r="H109" s="60">
        <v>232.65850389665124</v>
      </c>
      <c r="I109" s="60">
        <v>1411.7309248248214</v>
      </c>
      <c r="J109" s="14" t="s">
        <v>42</v>
      </c>
      <c r="K109" s="113"/>
    </row>
    <row r="110" spans="2:11" ht="31.5" x14ac:dyDescent="0.25">
      <c r="B110" s="61" t="s">
        <v>73</v>
      </c>
      <c r="C110" s="49" t="s">
        <v>134</v>
      </c>
      <c r="D110" s="49" t="s">
        <v>113</v>
      </c>
      <c r="E110" s="75" t="s">
        <v>127</v>
      </c>
      <c r="F110" s="33" t="s">
        <v>37</v>
      </c>
      <c r="G110" s="65">
        <v>314306.68400000001</v>
      </c>
      <c r="H110" s="65">
        <v>233.71423478026264</v>
      </c>
      <c r="I110" s="65">
        <v>745.65170476932292</v>
      </c>
      <c r="J110" s="14" t="s">
        <v>42</v>
      </c>
      <c r="K110" s="114"/>
    </row>
    <row r="111" spans="2:11" ht="27.75" customHeight="1" x14ac:dyDescent="0.25">
      <c r="B111" s="115" t="s">
        <v>21</v>
      </c>
      <c r="C111" s="116"/>
      <c r="D111" s="116"/>
      <c r="E111" s="116"/>
      <c r="F111" s="116"/>
      <c r="G111" s="116"/>
      <c r="H111" s="116"/>
      <c r="I111" s="116"/>
      <c r="J111" s="116"/>
      <c r="K111" s="117"/>
    </row>
    <row r="112" spans="2:11" ht="15.75" customHeight="1" x14ac:dyDescent="0.25">
      <c r="B112" s="93" t="s">
        <v>29</v>
      </c>
      <c r="C112" s="94"/>
      <c r="D112" s="94"/>
      <c r="E112" s="94"/>
      <c r="F112" s="94"/>
      <c r="G112" s="94"/>
      <c r="H112" s="94"/>
      <c r="I112" s="94"/>
      <c r="J112" s="99"/>
      <c r="K112" s="109" t="s">
        <v>58</v>
      </c>
    </row>
    <row r="113" spans="2:11" s="8" customFormat="1" ht="30" x14ac:dyDescent="0.25">
      <c r="B113" s="30" t="s">
        <v>12</v>
      </c>
      <c r="C113" s="43" t="s">
        <v>135</v>
      </c>
      <c r="D113" s="25" t="s">
        <v>40</v>
      </c>
      <c r="E113" s="75" t="s">
        <v>41</v>
      </c>
      <c r="F113" s="25" t="s">
        <v>32</v>
      </c>
      <c r="G113" s="60">
        <v>500449.06</v>
      </c>
      <c r="H113" s="60">
        <v>13.44</v>
      </c>
      <c r="I113" s="60">
        <v>768.45</v>
      </c>
      <c r="J113" s="39" t="s">
        <v>42</v>
      </c>
      <c r="K113" s="113"/>
    </row>
    <row r="114" spans="2:11" s="8" customFormat="1" ht="63" x14ac:dyDescent="0.25">
      <c r="B114" s="30" t="s">
        <v>13</v>
      </c>
      <c r="C114" s="43" t="s">
        <v>135</v>
      </c>
      <c r="D114" s="25" t="s">
        <v>40</v>
      </c>
      <c r="E114" s="75" t="s">
        <v>43</v>
      </c>
      <c r="F114" s="25" t="s">
        <v>32</v>
      </c>
      <c r="G114" s="60">
        <v>404034.38</v>
      </c>
      <c r="H114" s="60">
        <v>426</v>
      </c>
      <c r="I114" s="60">
        <v>1044.9299999999998</v>
      </c>
      <c r="J114" s="40" t="s">
        <v>42</v>
      </c>
      <c r="K114" s="113"/>
    </row>
    <row r="115" spans="2:11" s="8" customFormat="1" ht="30" x14ac:dyDescent="0.25">
      <c r="B115" s="32" t="s">
        <v>14</v>
      </c>
      <c r="C115" s="43" t="s">
        <v>135</v>
      </c>
      <c r="D115" s="33" t="s">
        <v>40</v>
      </c>
      <c r="E115" s="75" t="s">
        <v>44</v>
      </c>
      <c r="F115" s="33" t="s">
        <v>32</v>
      </c>
      <c r="G115" s="60">
        <v>433991.79</v>
      </c>
      <c r="H115" s="60">
        <v>345.4</v>
      </c>
      <c r="I115" s="60">
        <v>1377.61</v>
      </c>
      <c r="J115" s="41" t="s">
        <v>42</v>
      </c>
      <c r="K115" s="113"/>
    </row>
    <row r="116" spans="2:11" s="8" customFormat="1" ht="30" x14ac:dyDescent="0.25">
      <c r="B116" s="32" t="s">
        <v>15</v>
      </c>
      <c r="C116" s="43" t="s">
        <v>135</v>
      </c>
      <c r="D116" s="33" t="s">
        <v>40</v>
      </c>
      <c r="E116" s="75" t="s">
        <v>45</v>
      </c>
      <c r="F116" s="71" t="s">
        <v>32</v>
      </c>
      <c r="G116" s="60">
        <v>130348.76</v>
      </c>
      <c r="H116" s="60">
        <v>109.4</v>
      </c>
      <c r="I116" s="60">
        <v>500.45</v>
      </c>
      <c r="J116" s="41" t="s">
        <v>42</v>
      </c>
      <c r="K116" s="113"/>
    </row>
    <row r="117" spans="2:11" s="8" customFormat="1" ht="30" x14ac:dyDescent="0.25">
      <c r="B117" s="30" t="s">
        <v>16</v>
      </c>
      <c r="C117" s="43" t="s">
        <v>135</v>
      </c>
      <c r="D117" s="25" t="s">
        <v>40</v>
      </c>
      <c r="E117" s="75" t="s">
        <v>46</v>
      </c>
      <c r="F117" s="76" t="s">
        <v>32</v>
      </c>
      <c r="G117" s="60">
        <v>113885.84</v>
      </c>
      <c r="H117" s="60">
        <v>185.12</v>
      </c>
      <c r="I117" s="60">
        <v>526.78</v>
      </c>
      <c r="J117" s="39" t="s">
        <v>42</v>
      </c>
      <c r="K117" s="113"/>
    </row>
    <row r="118" spans="2:11" s="8" customFormat="1" ht="15.75" customHeight="1" x14ac:dyDescent="0.25">
      <c r="B118" s="93" t="s">
        <v>36</v>
      </c>
      <c r="C118" s="94"/>
      <c r="D118" s="94"/>
      <c r="E118" s="94"/>
      <c r="F118" s="94"/>
      <c r="G118" s="94"/>
      <c r="H118" s="94"/>
      <c r="I118" s="94"/>
      <c r="J118" s="99"/>
      <c r="K118" s="113"/>
    </row>
    <row r="119" spans="2:11" s="8" customFormat="1" ht="30" x14ac:dyDescent="0.25">
      <c r="B119" s="35" t="s">
        <v>12</v>
      </c>
      <c r="C119" s="43" t="s">
        <v>135</v>
      </c>
      <c r="D119" s="33" t="s">
        <v>40</v>
      </c>
      <c r="E119" s="75" t="s">
        <v>41</v>
      </c>
      <c r="F119" s="71" t="s">
        <v>37</v>
      </c>
      <c r="G119" s="60">
        <v>736696.77</v>
      </c>
      <c r="H119" s="60">
        <v>17.349275285962218</v>
      </c>
      <c r="I119" s="60">
        <v>1128.77</v>
      </c>
      <c r="J119" s="41" t="s">
        <v>42</v>
      </c>
      <c r="K119" s="113"/>
    </row>
    <row r="120" spans="2:11" s="8" customFormat="1" ht="63" x14ac:dyDescent="0.25">
      <c r="B120" s="36" t="s">
        <v>13</v>
      </c>
      <c r="C120" s="43" t="s">
        <v>135</v>
      </c>
      <c r="D120" s="25" t="s">
        <v>40</v>
      </c>
      <c r="E120" s="75" t="s">
        <v>43</v>
      </c>
      <c r="F120" s="71" t="s">
        <v>37</v>
      </c>
      <c r="G120" s="60">
        <v>297722.31</v>
      </c>
      <c r="H120" s="60">
        <v>546.29999999999995</v>
      </c>
      <c r="I120" s="60">
        <v>1002.38</v>
      </c>
      <c r="J120" s="40" t="s">
        <v>42</v>
      </c>
      <c r="K120" s="113"/>
    </row>
    <row r="121" spans="2:11" s="8" customFormat="1" ht="30" x14ac:dyDescent="0.25">
      <c r="B121" s="35" t="s">
        <v>14</v>
      </c>
      <c r="C121" s="43" t="s">
        <v>135</v>
      </c>
      <c r="D121" s="33" t="s">
        <v>40</v>
      </c>
      <c r="E121" s="75" t="s">
        <v>44</v>
      </c>
      <c r="F121" s="71" t="s">
        <v>37</v>
      </c>
      <c r="G121" s="60">
        <v>666569.38</v>
      </c>
      <c r="H121" s="60">
        <v>448.39</v>
      </c>
      <c r="I121" s="60">
        <v>2204.59</v>
      </c>
      <c r="J121" s="41" t="s">
        <v>42</v>
      </c>
      <c r="K121" s="113"/>
    </row>
    <row r="122" spans="2:11" s="8" customFormat="1" ht="30" x14ac:dyDescent="0.25">
      <c r="B122" s="35" t="s">
        <v>15</v>
      </c>
      <c r="C122" s="43" t="s">
        <v>135</v>
      </c>
      <c r="D122" s="33" t="s">
        <v>40</v>
      </c>
      <c r="E122" s="75" t="s">
        <v>45</v>
      </c>
      <c r="F122" s="71" t="s">
        <v>37</v>
      </c>
      <c r="G122" s="60">
        <v>321401.46999999997</v>
      </c>
      <c r="H122" s="60">
        <v>244.59705921422918</v>
      </c>
      <c r="I122" s="60">
        <v>1208.8</v>
      </c>
      <c r="J122" s="41" t="s">
        <v>42</v>
      </c>
      <c r="K122" s="113"/>
    </row>
    <row r="123" spans="2:11" s="8" customFormat="1" ht="30" x14ac:dyDescent="0.25">
      <c r="B123" s="30" t="s">
        <v>16</v>
      </c>
      <c r="C123" s="43" t="s">
        <v>135</v>
      </c>
      <c r="D123" s="25" t="s">
        <v>40</v>
      </c>
      <c r="E123" s="75" t="s">
        <v>46</v>
      </c>
      <c r="F123" s="71" t="s">
        <v>37</v>
      </c>
      <c r="G123" s="60">
        <v>143077.03</v>
      </c>
      <c r="H123" s="60">
        <v>237.48</v>
      </c>
      <c r="I123" s="60">
        <v>666.71</v>
      </c>
      <c r="J123" s="39" t="s">
        <v>42</v>
      </c>
      <c r="K123" s="114"/>
    </row>
    <row r="124" spans="2:11" ht="30.75" customHeight="1" x14ac:dyDescent="0.25">
      <c r="B124" s="106" t="s">
        <v>22</v>
      </c>
      <c r="C124" s="107"/>
      <c r="D124" s="107"/>
      <c r="E124" s="107"/>
      <c r="F124" s="107"/>
      <c r="G124" s="107"/>
      <c r="H124" s="107"/>
      <c r="I124" s="107"/>
      <c r="J124" s="107"/>
      <c r="K124" s="108"/>
    </row>
    <row r="125" spans="2:11" ht="15.75" x14ac:dyDescent="0.25">
      <c r="B125" s="93" t="s">
        <v>29</v>
      </c>
      <c r="C125" s="94"/>
      <c r="D125" s="94"/>
      <c r="E125" s="94"/>
      <c r="F125" s="94"/>
      <c r="G125" s="94"/>
      <c r="H125" s="94"/>
      <c r="I125" s="94"/>
      <c r="J125" s="99"/>
      <c r="K125" s="37"/>
    </row>
    <row r="126" spans="2:11" s="8" customFormat="1" ht="31.5" customHeight="1" x14ac:dyDescent="0.25">
      <c r="B126" s="42">
        <v>1</v>
      </c>
      <c r="C126" s="43" t="s">
        <v>136</v>
      </c>
      <c r="D126" s="44" t="s">
        <v>40</v>
      </c>
      <c r="E126" s="75" t="s">
        <v>53</v>
      </c>
      <c r="F126" s="111" t="s">
        <v>32</v>
      </c>
      <c r="G126" s="31">
        <v>461660.40340000001</v>
      </c>
      <c r="H126" s="31">
        <v>462.36470000000003</v>
      </c>
      <c r="I126" s="31">
        <v>1320.8</v>
      </c>
      <c r="J126" s="14" t="s">
        <v>42</v>
      </c>
      <c r="K126" s="133" t="s">
        <v>57</v>
      </c>
    </row>
    <row r="127" spans="2:11" s="8" customFormat="1" ht="31.5" customHeight="1" x14ac:dyDescent="0.25">
      <c r="B127" s="42">
        <v>2</v>
      </c>
      <c r="C127" s="43" t="s">
        <v>136</v>
      </c>
      <c r="D127" s="44" t="s">
        <v>40</v>
      </c>
      <c r="E127" s="75" t="s">
        <v>54</v>
      </c>
      <c r="F127" s="123"/>
      <c r="G127" s="31">
        <v>282032.54710000003</v>
      </c>
      <c r="H127" s="31">
        <v>118.2748</v>
      </c>
      <c r="I127" s="31">
        <v>675.2</v>
      </c>
      <c r="J127" s="14" t="s">
        <v>42</v>
      </c>
      <c r="K127" s="134"/>
    </row>
    <row r="128" spans="2:11" s="8" customFormat="1" ht="31.5" customHeight="1" x14ac:dyDescent="0.25">
      <c r="B128" s="42">
        <v>3</v>
      </c>
      <c r="C128" s="43" t="s">
        <v>136</v>
      </c>
      <c r="D128" s="44" t="s">
        <v>40</v>
      </c>
      <c r="E128" s="75" t="s">
        <v>55</v>
      </c>
      <c r="F128" s="123"/>
      <c r="G128" s="31">
        <v>29440.330999999998</v>
      </c>
      <c r="H128" s="31">
        <v>54.779899999999998</v>
      </c>
      <c r="I128" s="31">
        <v>139.19999999999999</v>
      </c>
      <c r="J128" s="14" t="s">
        <v>42</v>
      </c>
      <c r="K128" s="134"/>
    </row>
    <row r="129" spans="2:11" s="8" customFormat="1" ht="31.5" customHeight="1" x14ac:dyDescent="0.25">
      <c r="B129" s="42">
        <v>4</v>
      </c>
      <c r="C129" s="43" t="s">
        <v>136</v>
      </c>
      <c r="D129" s="44" t="s">
        <v>40</v>
      </c>
      <c r="E129" s="75" t="s">
        <v>56</v>
      </c>
      <c r="F129" s="112"/>
      <c r="G129" s="31">
        <v>127290.5331</v>
      </c>
      <c r="H129" s="31">
        <v>243.90719999999999</v>
      </c>
      <c r="I129" s="31">
        <v>562.1</v>
      </c>
      <c r="J129" s="14" t="s">
        <v>42</v>
      </c>
      <c r="K129" s="134"/>
    </row>
    <row r="130" spans="2:11" s="8" customFormat="1" ht="15.75" customHeight="1" x14ac:dyDescent="0.25">
      <c r="B130" s="93" t="s">
        <v>36</v>
      </c>
      <c r="C130" s="94"/>
      <c r="D130" s="94"/>
      <c r="E130" s="94"/>
      <c r="F130" s="94"/>
      <c r="G130" s="94"/>
      <c r="H130" s="94"/>
      <c r="I130" s="94"/>
      <c r="J130" s="99"/>
      <c r="K130" s="134"/>
    </row>
    <row r="131" spans="2:11" s="8" customFormat="1" ht="31.5" customHeight="1" x14ac:dyDescent="0.25">
      <c r="B131" s="42">
        <v>1</v>
      </c>
      <c r="C131" s="43" t="s">
        <v>136</v>
      </c>
      <c r="D131" s="44" t="s">
        <v>40</v>
      </c>
      <c r="E131" s="75" t="str">
        <f>E126</f>
        <v xml:space="preserve">АО "Орелоблэнерго" </v>
      </c>
      <c r="F131" s="111" t="s">
        <v>37</v>
      </c>
      <c r="G131" s="31">
        <v>470946.1568</v>
      </c>
      <c r="H131" s="31">
        <v>571.24310000000003</v>
      </c>
      <c r="I131" s="31">
        <v>1419.9</v>
      </c>
      <c r="J131" s="14" t="s">
        <v>42</v>
      </c>
      <c r="K131" s="134"/>
    </row>
    <row r="132" spans="2:11" s="8" customFormat="1" ht="31.5" customHeight="1" x14ac:dyDescent="0.25">
      <c r="B132" s="42">
        <v>2</v>
      </c>
      <c r="C132" s="43" t="s">
        <v>136</v>
      </c>
      <c r="D132" s="44" t="s">
        <v>40</v>
      </c>
      <c r="E132" s="75" t="str">
        <f t="shared" ref="E132:E134" si="2">E127</f>
        <v xml:space="preserve">ОАО "РЖД" (филиал ОАО "РЖД" - Трансэнерго (Московская дирекция по энергообеспечению) </v>
      </c>
      <c r="F132" s="123"/>
      <c r="G132" s="31">
        <v>282032.54710000003</v>
      </c>
      <c r="H132" s="31">
        <v>134.5557</v>
      </c>
      <c r="I132" s="31">
        <v>640.1</v>
      </c>
      <c r="J132" s="14" t="s">
        <v>42</v>
      </c>
      <c r="K132" s="134"/>
    </row>
    <row r="133" spans="2:11" s="8" customFormat="1" ht="31.5" customHeight="1" x14ac:dyDescent="0.25">
      <c r="B133" s="42">
        <v>3</v>
      </c>
      <c r="C133" s="43" t="s">
        <v>136</v>
      </c>
      <c r="D133" s="44" t="s">
        <v>40</v>
      </c>
      <c r="E133" s="75" t="str">
        <f t="shared" si="2"/>
        <v xml:space="preserve">АО "Протон" </v>
      </c>
      <c r="F133" s="123"/>
      <c r="G133" s="31">
        <v>29440.330999999998</v>
      </c>
      <c r="H133" s="31">
        <v>61.3401</v>
      </c>
      <c r="I133" s="31">
        <v>143.9</v>
      </c>
      <c r="J133" s="14" t="s">
        <v>42</v>
      </c>
      <c r="K133" s="134"/>
    </row>
    <row r="134" spans="2:11" s="8" customFormat="1" ht="31.5" customHeight="1" x14ac:dyDescent="0.25">
      <c r="B134" s="42">
        <v>4</v>
      </c>
      <c r="C134" s="43" t="s">
        <v>136</v>
      </c>
      <c r="D134" s="44" t="s">
        <v>40</v>
      </c>
      <c r="E134" s="75" t="str">
        <f t="shared" si="2"/>
        <v xml:space="preserve">АО "Оборонэнерго" филиал "Волго-Вятский" </v>
      </c>
      <c r="F134" s="112"/>
      <c r="G134" s="31">
        <v>141826.99729999999</v>
      </c>
      <c r="H134" s="31">
        <v>258.29450000000003</v>
      </c>
      <c r="I134" s="31">
        <v>612.9</v>
      </c>
      <c r="J134" s="14" t="s">
        <v>42</v>
      </c>
      <c r="K134" s="135"/>
    </row>
    <row r="135" spans="2:11" ht="29.25" customHeight="1" x14ac:dyDescent="0.25">
      <c r="B135" s="106" t="s">
        <v>23</v>
      </c>
      <c r="C135" s="107"/>
      <c r="D135" s="107"/>
      <c r="E135" s="107"/>
      <c r="F135" s="107"/>
      <c r="G135" s="107"/>
      <c r="H135" s="107"/>
      <c r="I135" s="107"/>
      <c r="J135" s="107"/>
      <c r="K135" s="108"/>
    </row>
    <row r="136" spans="2:11" s="8" customFormat="1" ht="29.25" customHeight="1" x14ac:dyDescent="0.25">
      <c r="B136" s="93" t="s">
        <v>29</v>
      </c>
      <c r="C136" s="94"/>
      <c r="D136" s="94"/>
      <c r="E136" s="94"/>
      <c r="F136" s="94"/>
      <c r="G136" s="94"/>
      <c r="H136" s="94"/>
      <c r="I136" s="94"/>
      <c r="J136" s="94"/>
      <c r="K136" s="95"/>
    </row>
    <row r="137" spans="2:11" ht="30" customHeight="1" x14ac:dyDescent="0.25">
      <c r="B137" s="72" t="s">
        <v>12</v>
      </c>
      <c r="C137" s="49" t="s">
        <v>144</v>
      </c>
      <c r="D137" s="49" t="s">
        <v>137</v>
      </c>
      <c r="E137" s="77" t="s">
        <v>138</v>
      </c>
      <c r="F137" s="111" t="s">
        <v>32</v>
      </c>
      <c r="G137" s="31">
        <v>823634.03</v>
      </c>
      <c r="H137" s="31">
        <v>184.04</v>
      </c>
      <c r="I137" s="31">
        <v>1467.64</v>
      </c>
      <c r="J137" s="38" t="s">
        <v>42</v>
      </c>
      <c r="K137" s="109" t="s">
        <v>139</v>
      </c>
    </row>
    <row r="138" spans="2:11" s="8" customFormat="1" ht="30" x14ac:dyDescent="0.25">
      <c r="B138" s="72" t="s">
        <v>13</v>
      </c>
      <c r="C138" s="49" t="s">
        <v>144</v>
      </c>
      <c r="D138" s="49" t="s">
        <v>137</v>
      </c>
      <c r="E138" s="77" t="s">
        <v>140</v>
      </c>
      <c r="F138" s="112"/>
      <c r="G138" s="31">
        <v>351572.85</v>
      </c>
      <c r="H138" s="31">
        <v>529.42999999999995</v>
      </c>
      <c r="I138" s="31">
        <v>1259.4100000000001</v>
      </c>
      <c r="J138" s="38" t="s">
        <v>42</v>
      </c>
      <c r="K138" s="110"/>
    </row>
    <row r="139" spans="2:11" s="8" customFormat="1" ht="45" x14ac:dyDescent="0.25">
      <c r="B139" s="72" t="s">
        <v>14</v>
      </c>
      <c r="C139" s="49" t="s">
        <v>145</v>
      </c>
      <c r="D139" s="49" t="s">
        <v>141</v>
      </c>
      <c r="E139" s="77" t="s">
        <v>142</v>
      </c>
      <c r="F139" s="71" t="s">
        <v>32</v>
      </c>
      <c r="G139" s="31">
        <v>490462.49</v>
      </c>
      <c r="H139" s="31">
        <v>211.11</v>
      </c>
      <c r="I139" s="31">
        <v>1367.39</v>
      </c>
      <c r="J139" s="38" t="s">
        <v>42</v>
      </c>
      <c r="K139" s="74" t="s">
        <v>143</v>
      </c>
    </row>
    <row r="140" spans="2:11" s="8" customFormat="1" ht="15" customHeight="1" x14ac:dyDescent="0.25">
      <c r="B140" s="96" t="s">
        <v>36</v>
      </c>
      <c r="C140" s="97"/>
      <c r="D140" s="97"/>
      <c r="E140" s="97"/>
      <c r="F140" s="97"/>
      <c r="G140" s="97"/>
      <c r="H140" s="97"/>
      <c r="I140" s="97"/>
      <c r="J140" s="97"/>
      <c r="K140" s="98"/>
    </row>
    <row r="141" spans="2:11" s="8" customFormat="1" ht="30" customHeight="1" x14ac:dyDescent="0.25">
      <c r="B141" s="72" t="s">
        <v>12</v>
      </c>
      <c r="C141" s="49" t="s">
        <v>144</v>
      </c>
      <c r="D141" s="49" t="s">
        <v>137</v>
      </c>
      <c r="E141" s="77" t="s">
        <v>138</v>
      </c>
      <c r="F141" s="104" t="s">
        <v>37</v>
      </c>
      <c r="G141" s="31">
        <v>767563.87</v>
      </c>
      <c r="H141" s="31">
        <v>194.88</v>
      </c>
      <c r="I141" s="31">
        <v>1478.69</v>
      </c>
      <c r="J141" s="38" t="s">
        <v>42</v>
      </c>
      <c r="K141" s="109" t="s">
        <v>139</v>
      </c>
    </row>
    <row r="142" spans="2:11" s="8" customFormat="1" ht="30" x14ac:dyDescent="0.25">
      <c r="B142" s="72" t="s">
        <v>13</v>
      </c>
      <c r="C142" s="49" t="s">
        <v>144</v>
      </c>
      <c r="D142" s="49" t="s">
        <v>137</v>
      </c>
      <c r="E142" s="77" t="s">
        <v>140</v>
      </c>
      <c r="F142" s="105"/>
      <c r="G142" s="31">
        <v>338150.54</v>
      </c>
      <c r="H142" s="31">
        <v>560.6</v>
      </c>
      <c r="I142" s="31">
        <v>1290.6099999999999</v>
      </c>
      <c r="J142" s="38" t="s">
        <v>42</v>
      </c>
      <c r="K142" s="110"/>
    </row>
    <row r="143" spans="2:11" s="8" customFormat="1" ht="45" x14ac:dyDescent="0.25">
      <c r="B143" s="72" t="s">
        <v>14</v>
      </c>
      <c r="C143" s="49" t="s">
        <v>145</v>
      </c>
      <c r="D143" s="49" t="s">
        <v>141</v>
      </c>
      <c r="E143" s="77" t="s">
        <v>142</v>
      </c>
      <c r="F143" s="49" t="s">
        <v>37</v>
      </c>
      <c r="G143" s="31">
        <v>434948.17</v>
      </c>
      <c r="H143" s="31">
        <v>223.54</v>
      </c>
      <c r="I143" s="31">
        <v>1379.82</v>
      </c>
      <c r="J143" s="40" t="s">
        <v>42</v>
      </c>
      <c r="K143" s="74" t="s">
        <v>143</v>
      </c>
    </row>
    <row r="144" spans="2:11" ht="30.75" customHeight="1" x14ac:dyDescent="0.25">
      <c r="B144" s="106" t="s">
        <v>24</v>
      </c>
      <c r="C144" s="107"/>
      <c r="D144" s="107"/>
      <c r="E144" s="107"/>
      <c r="F144" s="107"/>
      <c r="G144" s="107"/>
      <c r="H144" s="107"/>
      <c r="I144" s="107"/>
      <c r="J144" s="107"/>
      <c r="K144" s="108"/>
    </row>
    <row r="145" spans="2:11" ht="15.75" customHeight="1" x14ac:dyDescent="0.25">
      <c r="B145" s="93" t="s">
        <v>29</v>
      </c>
      <c r="C145" s="94"/>
      <c r="D145" s="94"/>
      <c r="E145" s="94"/>
      <c r="F145" s="94"/>
      <c r="G145" s="94"/>
      <c r="H145" s="94"/>
      <c r="I145" s="94"/>
      <c r="J145" s="99"/>
      <c r="K145" s="148" t="s">
        <v>52</v>
      </c>
    </row>
    <row r="146" spans="2:11" s="8" customFormat="1" ht="27.75" customHeight="1" x14ac:dyDescent="0.25">
      <c r="B146" s="35" t="s">
        <v>12</v>
      </c>
      <c r="C146" s="24" t="s">
        <v>146</v>
      </c>
      <c r="D146" s="33" t="s">
        <v>47</v>
      </c>
      <c r="E146" s="34" t="s">
        <v>48</v>
      </c>
      <c r="F146" s="49" t="s">
        <v>32</v>
      </c>
      <c r="G146" s="31">
        <v>907288.30533225741</v>
      </c>
      <c r="H146" s="31">
        <v>554.22370267675217</v>
      </c>
      <c r="I146" s="31">
        <v>2122.8046570266852</v>
      </c>
      <c r="J146" s="38" t="s">
        <v>42</v>
      </c>
      <c r="K146" s="149"/>
    </row>
    <row r="147" spans="2:11" s="8" customFormat="1" ht="27.75" customHeight="1" x14ac:dyDescent="0.25">
      <c r="B147" s="35" t="s">
        <v>13</v>
      </c>
      <c r="C147" s="24" t="s">
        <v>147</v>
      </c>
      <c r="D147" s="33" t="s">
        <v>47</v>
      </c>
      <c r="E147" s="34" t="s">
        <v>49</v>
      </c>
      <c r="F147" s="49" t="s">
        <v>32</v>
      </c>
      <c r="G147" s="31">
        <v>470387.84641897032</v>
      </c>
      <c r="H147" s="31">
        <v>605.39909696907648</v>
      </c>
      <c r="I147" s="31">
        <v>1546.0038967888404</v>
      </c>
      <c r="J147" s="38" t="s">
        <v>42</v>
      </c>
      <c r="K147" s="149"/>
    </row>
    <row r="148" spans="2:11" s="8" customFormat="1" ht="27.75" customHeight="1" x14ac:dyDescent="0.25">
      <c r="B148" s="35" t="s">
        <v>14</v>
      </c>
      <c r="C148" s="24" t="s">
        <v>148</v>
      </c>
      <c r="D148" s="33" t="s">
        <v>47</v>
      </c>
      <c r="E148" s="34" t="s">
        <v>50</v>
      </c>
      <c r="F148" s="49" t="s">
        <v>32</v>
      </c>
      <c r="G148" s="31">
        <v>535848.80658493412</v>
      </c>
      <c r="H148" s="31">
        <v>355.24452174993405</v>
      </c>
      <c r="I148" s="31">
        <v>1595.5250909819479</v>
      </c>
      <c r="J148" s="38" t="s">
        <v>42</v>
      </c>
      <c r="K148" s="149"/>
    </row>
    <row r="149" spans="2:11" s="8" customFormat="1" ht="27.75" customHeight="1" x14ac:dyDescent="0.25">
      <c r="B149" s="35" t="s">
        <v>15</v>
      </c>
      <c r="C149" s="24" t="s">
        <v>149</v>
      </c>
      <c r="D149" s="33" t="s">
        <v>47</v>
      </c>
      <c r="E149" s="34" t="s">
        <v>51</v>
      </c>
      <c r="F149" s="49" t="s">
        <v>32</v>
      </c>
      <c r="G149" s="31">
        <v>386105.18169772089</v>
      </c>
      <c r="H149" s="31">
        <v>555.04825056956054</v>
      </c>
      <c r="I149" s="31">
        <v>1255.9004205741289</v>
      </c>
      <c r="J149" s="38" t="s">
        <v>42</v>
      </c>
      <c r="K149" s="149"/>
    </row>
    <row r="150" spans="2:11" s="8" customFormat="1" ht="15.75" customHeight="1" x14ac:dyDescent="0.25">
      <c r="B150" s="93" t="s">
        <v>36</v>
      </c>
      <c r="C150" s="94"/>
      <c r="D150" s="94"/>
      <c r="E150" s="94"/>
      <c r="F150" s="94"/>
      <c r="G150" s="94"/>
      <c r="H150" s="94"/>
      <c r="I150" s="94"/>
      <c r="J150" s="99"/>
      <c r="K150" s="149"/>
    </row>
    <row r="151" spans="2:11" s="8" customFormat="1" ht="27" customHeight="1" x14ac:dyDescent="0.25">
      <c r="B151" s="35" t="s">
        <v>12</v>
      </c>
      <c r="C151" s="24" t="s">
        <v>146</v>
      </c>
      <c r="D151" s="33" t="s">
        <v>47</v>
      </c>
      <c r="E151" s="34" t="s">
        <v>48</v>
      </c>
      <c r="F151" s="49" t="s">
        <v>37</v>
      </c>
      <c r="G151" s="31">
        <v>907288.30533225741</v>
      </c>
      <c r="H151" s="31">
        <v>612.69070201946715</v>
      </c>
      <c r="I151" s="31">
        <v>2189.7668272241626</v>
      </c>
      <c r="J151" s="38" t="s">
        <v>42</v>
      </c>
      <c r="K151" s="149"/>
    </row>
    <row r="152" spans="2:11" s="8" customFormat="1" ht="27" customHeight="1" x14ac:dyDescent="0.25">
      <c r="B152" s="35" t="s">
        <v>13</v>
      </c>
      <c r="C152" s="24" t="s">
        <v>147</v>
      </c>
      <c r="D152" s="33" t="s">
        <v>47</v>
      </c>
      <c r="E152" s="34" t="s">
        <v>49</v>
      </c>
      <c r="F152" s="49" t="s">
        <v>37</v>
      </c>
      <c r="G152" s="31">
        <v>470387.84641897032</v>
      </c>
      <c r="H152" s="31">
        <v>623.029</v>
      </c>
      <c r="I152" s="31">
        <v>1563.6336730394269</v>
      </c>
      <c r="J152" s="38" t="s">
        <v>42</v>
      </c>
      <c r="K152" s="149"/>
    </row>
    <row r="153" spans="2:11" s="8" customFormat="1" ht="27" customHeight="1" x14ac:dyDescent="0.25">
      <c r="B153" s="35" t="s">
        <v>14</v>
      </c>
      <c r="C153" s="24" t="s">
        <v>148</v>
      </c>
      <c r="D153" s="33" t="s">
        <v>47</v>
      </c>
      <c r="E153" s="34" t="s">
        <v>50</v>
      </c>
      <c r="F153" s="49" t="s">
        <v>37</v>
      </c>
      <c r="G153" s="31">
        <v>535848.80658493412</v>
      </c>
      <c r="H153" s="31">
        <v>369.14600123992557</v>
      </c>
      <c r="I153" s="31">
        <v>1825.382209500357</v>
      </c>
      <c r="J153" s="38" t="s">
        <v>42</v>
      </c>
      <c r="K153" s="149"/>
    </row>
    <row r="154" spans="2:11" s="8" customFormat="1" ht="27" customHeight="1" x14ac:dyDescent="0.25">
      <c r="B154" s="35" t="s">
        <v>15</v>
      </c>
      <c r="C154" s="24" t="s">
        <v>149</v>
      </c>
      <c r="D154" s="33" t="s">
        <v>47</v>
      </c>
      <c r="E154" s="34" t="s">
        <v>51</v>
      </c>
      <c r="F154" s="49" t="s">
        <v>37</v>
      </c>
      <c r="G154" s="31">
        <v>386105.18169772089</v>
      </c>
      <c r="H154" s="31">
        <v>612.83031216042662</v>
      </c>
      <c r="I154" s="31">
        <v>1313.6781550622957</v>
      </c>
      <c r="J154" s="38" t="s">
        <v>42</v>
      </c>
      <c r="K154" s="150"/>
    </row>
    <row r="155" spans="2:11" ht="32.25" customHeight="1" x14ac:dyDescent="0.25">
      <c r="B155" s="106" t="s">
        <v>25</v>
      </c>
      <c r="C155" s="107"/>
      <c r="D155" s="107"/>
      <c r="E155" s="107"/>
      <c r="F155" s="107"/>
      <c r="G155" s="107"/>
      <c r="H155" s="107"/>
      <c r="I155" s="107"/>
      <c r="J155" s="107"/>
      <c r="K155" s="108"/>
    </row>
    <row r="156" spans="2:11" ht="15" customHeight="1" x14ac:dyDescent="0.25">
      <c r="B156" s="93" t="s">
        <v>29</v>
      </c>
      <c r="C156" s="94"/>
      <c r="D156" s="94"/>
      <c r="E156" s="94"/>
      <c r="F156" s="94"/>
      <c r="G156" s="94"/>
      <c r="H156" s="94"/>
      <c r="I156" s="94"/>
      <c r="J156" s="94"/>
      <c r="K156" s="95"/>
    </row>
    <row r="157" spans="2:11" s="8" customFormat="1" ht="28.5" customHeight="1" x14ac:dyDescent="0.25">
      <c r="B157" s="61">
        <v>1</v>
      </c>
      <c r="C157" s="24" t="s">
        <v>190</v>
      </c>
      <c r="D157" s="33" t="s">
        <v>113</v>
      </c>
      <c r="E157" s="50" t="s">
        <v>195</v>
      </c>
      <c r="F157" s="49" t="s">
        <v>183</v>
      </c>
      <c r="G157" s="31">
        <v>127310.64082400531</v>
      </c>
      <c r="H157" s="31">
        <v>90.708710570115343</v>
      </c>
      <c r="I157" s="31">
        <v>273.03899044920166</v>
      </c>
      <c r="J157" s="89" t="s">
        <v>42</v>
      </c>
      <c r="K157" s="74" t="s">
        <v>194</v>
      </c>
    </row>
    <row r="158" spans="2:11" s="8" customFormat="1" ht="30" x14ac:dyDescent="0.25">
      <c r="B158" s="61" t="s">
        <v>184</v>
      </c>
      <c r="C158" s="24" t="s">
        <v>162</v>
      </c>
      <c r="D158" s="33" t="s">
        <v>163</v>
      </c>
      <c r="E158" s="50" t="s">
        <v>195</v>
      </c>
      <c r="F158" s="49" t="s">
        <v>179</v>
      </c>
      <c r="G158" s="31">
        <f>'[2]НВВ ТСО по полугодиям'!$CT$9</f>
        <v>127310.64082400531</v>
      </c>
      <c r="H158" s="31">
        <f>'[2]НВВ ТСО по полугодиям'!$CU$9</f>
        <v>90.708710570115343</v>
      </c>
      <c r="I158" s="31">
        <f>'[2]НВВ ТСО по полугодиям'!$CW$9*1000</f>
        <v>273.03899044920166</v>
      </c>
      <c r="J158" s="89" t="s">
        <v>42</v>
      </c>
      <c r="K158" s="74" t="s">
        <v>167</v>
      </c>
    </row>
    <row r="159" spans="2:11" s="8" customFormat="1" ht="30" x14ac:dyDescent="0.25">
      <c r="B159" s="61" t="s">
        <v>185</v>
      </c>
      <c r="C159" s="24" t="s">
        <v>191</v>
      </c>
      <c r="D159" s="33" t="s">
        <v>113</v>
      </c>
      <c r="E159" s="50" t="s">
        <v>196</v>
      </c>
      <c r="F159" s="49" t="s">
        <v>183</v>
      </c>
      <c r="G159" s="31">
        <f>'[2]НВВ ТСО по полугодиям'!$CT$10</f>
        <v>312014.61995727493</v>
      </c>
      <c r="H159" s="31">
        <f>'[2]НВВ ТСО по полугодиям'!$CU$10</f>
        <v>447.87144237209475</v>
      </c>
      <c r="I159" s="31">
        <f>'[2]НВВ ТСО по полугодиям'!$CW$10*1000</f>
        <v>1034.7207604120404</v>
      </c>
      <c r="J159" s="89" t="s">
        <v>42</v>
      </c>
      <c r="K159" s="74" t="s">
        <v>194</v>
      </c>
    </row>
    <row r="160" spans="2:11" s="8" customFormat="1" ht="30" x14ac:dyDescent="0.25">
      <c r="B160" s="61" t="s">
        <v>178</v>
      </c>
      <c r="C160" s="24" t="s">
        <v>164</v>
      </c>
      <c r="D160" s="33" t="s">
        <v>163</v>
      </c>
      <c r="E160" s="50" t="s">
        <v>196</v>
      </c>
      <c r="F160" s="49" t="s">
        <v>179</v>
      </c>
      <c r="G160" s="31">
        <f>'[2]НВВ ТСО по полугодиям'!$CT$10</f>
        <v>312014.61995727493</v>
      </c>
      <c r="H160" s="31">
        <f>'[2]НВВ ТСО по полугодиям'!$CU$10</f>
        <v>447.87144237209475</v>
      </c>
      <c r="I160" s="31">
        <f>'[2]НВВ ТСО по полугодиям'!$CW$10*1000</f>
        <v>1034.7207604120404</v>
      </c>
      <c r="J160" s="89" t="s">
        <v>42</v>
      </c>
      <c r="K160" s="74" t="s">
        <v>168</v>
      </c>
    </row>
    <row r="161" spans="2:11" s="8" customFormat="1" ht="30" x14ac:dyDescent="0.25">
      <c r="B161" s="61" t="s">
        <v>14</v>
      </c>
      <c r="C161" s="24" t="s">
        <v>190</v>
      </c>
      <c r="D161" s="33" t="s">
        <v>113</v>
      </c>
      <c r="E161" s="50" t="s">
        <v>197</v>
      </c>
      <c r="F161" s="49" t="s">
        <v>183</v>
      </c>
      <c r="G161" s="31">
        <f>'[2]НВВ ТСО по полугодиям'!$CT$12</f>
        <v>392007.27271910565</v>
      </c>
      <c r="H161" s="31">
        <f>'[2]НВВ ТСО по полугодиям'!$CU$12</f>
        <v>319.82070914500332</v>
      </c>
      <c r="I161" s="31">
        <f>'[2]НВВ ТСО по полугодиям'!$CW$12*1000</f>
        <v>1054.2392020672307</v>
      </c>
      <c r="J161" s="89" t="s">
        <v>42</v>
      </c>
      <c r="K161" s="74" t="s">
        <v>194</v>
      </c>
    </row>
    <row r="162" spans="2:11" s="8" customFormat="1" ht="30" x14ac:dyDescent="0.25">
      <c r="B162" s="61" t="s">
        <v>186</v>
      </c>
      <c r="C162" s="24" t="s">
        <v>162</v>
      </c>
      <c r="D162" s="33" t="s">
        <v>163</v>
      </c>
      <c r="E162" s="50" t="s">
        <v>197</v>
      </c>
      <c r="F162" s="49" t="s">
        <v>179</v>
      </c>
      <c r="G162" s="31">
        <f>'[2]НВВ ТСО по полугодиям'!$CT$12</f>
        <v>392007.27271910565</v>
      </c>
      <c r="H162" s="31">
        <f>'[2]НВВ ТСО по полугодиям'!$CU$12</f>
        <v>319.82070914500332</v>
      </c>
      <c r="I162" s="31">
        <f>'[2]НВВ ТСО по полугодиям'!$CW$12*1000</f>
        <v>1054.2392020672307</v>
      </c>
      <c r="J162" s="89" t="s">
        <v>42</v>
      </c>
      <c r="K162" s="74" t="s">
        <v>167</v>
      </c>
    </row>
    <row r="163" spans="2:11" s="8" customFormat="1" ht="30" x14ac:dyDescent="0.25">
      <c r="B163" s="61" t="s">
        <v>15</v>
      </c>
      <c r="C163" s="24" t="s">
        <v>192</v>
      </c>
      <c r="D163" s="33" t="s">
        <v>113</v>
      </c>
      <c r="E163" s="50" t="s">
        <v>198</v>
      </c>
      <c r="F163" s="49" t="s">
        <v>183</v>
      </c>
      <c r="G163" s="31">
        <f>'[2]НВВ ТСО по полугодиям'!$CT$13</f>
        <v>556156.75791218411</v>
      </c>
      <c r="H163" s="31">
        <f>'[2]НВВ ТСО по полугодиям'!$CU$13</f>
        <v>254.23491621207577</v>
      </c>
      <c r="I163" s="31">
        <f>'[2]НВВ ТСО по полугодиям'!$CW$13*1000</f>
        <v>1243.20378437309</v>
      </c>
      <c r="J163" s="89" t="s">
        <v>42</v>
      </c>
      <c r="K163" s="74" t="s">
        <v>194</v>
      </c>
    </row>
    <row r="164" spans="2:11" s="8" customFormat="1" ht="30" x14ac:dyDescent="0.25">
      <c r="B164" s="61" t="s">
        <v>187</v>
      </c>
      <c r="C164" s="24" t="s">
        <v>165</v>
      </c>
      <c r="D164" s="33" t="s">
        <v>163</v>
      </c>
      <c r="E164" s="50" t="s">
        <v>198</v>
      </c>
      <c r="F164" s="49" t="s">
        <v>179</v>
      </c>
      <c r="G164" s="31">
        <f>'[2]НВВ ТСО по полугодиям'!$CT$13</f>
        <v>556156.75791218411</v>
      </c>
      <c r="H164" s="31">
        <f>'[2]НВВ ТСО по полугодиям'!$CU$13</f>
        <v>254.23491621207577</v>
      </c>
      <c r="I164" s="31">
        <f>'[2]НВВ ТСО по полугодиям'!$CW$13*1000</f>
        <v>1243.20378437309</v>
      </c>
      <c r="J164" s="89" t="s">
        <v>42</v>
      </c>
      <c r="K164" s="74" t="s">
        <v>169</v>
      </c>
    </row>
    <row r="165" spans="2:11" s="8" customFormat="1" ht="30" x14ac:dyDescent="0.25">
      <c r="B165" s="61" t="s">
        <v>16</v>
      </c>
      <c r="C165" s="24" t="s">
        <v>190</v>
      </c>
      <c r="D165" s="33" t="s">
        <v>113</v>
      </c>
      <c r="E165" s="50" t="s">
        <v>150</v>
      </c>
      <c r="F165" s="49" t="s">
        <v>183</v>
      </c>
      <c r="G165" s="31">
        <f>'[2]НВВ ТСО по полугодиям'!$CT$16</f>
        <v>5214.493556269038</v>
      </c>
      <c r="H165" s="31">
        <f>'[2]НВВ ТСО по полугодиям'!$CU$16</f>
        <v>208.29250632910282</v>
      </c>
      <c r="I165" s="31">
        <f>'[2]НВВ ТСО по полугодиям'!$CW$16*1000</f>
        <v>217.75721944255775</v>
      </c>
      <c r="J165" s="89" t="s">
        <v>42</v>
      </c>
      <c r="K165" s="74" t="s">
        <v>194</v>
      </c>
    </row>
    <row r="166" spans="2:11" s="8" customFormat="1" ht="30" x14ac:dyDescent="0.25">
      <c r="B166" s="61" t="s">
        <v>188</v>
      </c>
      <c r="C166" s="24" t="s">
        <v>162</v>
      </c>
      <c r="D166" s="33" t="s">
        <v>163</v>
      </c>
      <c r="E166" s="50" t="s">
        <v>150</v>
      </c>
      <c r="F166" s="49" t="s">
        <v>179</v>
      </c>
      <c r="G166" s="31">
        <f>'[2]НВВ ТСО по полугодиям'!$CT$16</f>
        <v>5214.493556269038</v>
      </c>
      <c r="H166" s="31">
        <f>'[2]НВВ ТСО по полугодиям'!$CU$16</f>
        <v>208.29250632910282</v>
      </c>
      <c r="I166" s="31">
        <f>'[2]НВВ ТСО по полугодиям'!$CW$16*1000</f>
        <v>217.75721944255775</v>
      </c>
      <c r="J166" s="89" t="s">
        <v>42</v>
      </c>
      <c r="K166" s="74" t="s">
        <v>167</v>
      </c>
    </row>
    <row r="167" spans="2:11" s="8" customFormat="1" ht="30" x14ac:dyDescent="0.25">
      <c r="B167" s="61" t="s">
        <v>17</v>
      </c>
      <c r="C167" s="24" t="s">
        <v>193</v>
      </c>
      <c r="D167" s="33" t="s">
        <v>113</v>
      </c>
      <c r="E167" s="50" t="s">
        <v>199</v>
      </c>
      <c r="F167" s="49" t="s">
        <v>183</v>
      </c>
      <c r="G167" s="31">
        <f>'[2]НВВ ТСО по полугодиям'!$CT$17</f>
        <v>187862.40973311491</v>
      </c>
      <c r="H167" s="31">
        <f>'[2]НВВ ТСО по полугодиям'!$CU$17</f>
        <v>457.98636313753724</v>
      </c>
      <c r="I167" s="31">
        <f>'[2]НВВ ТСО по полугодиям'!$CW$17*1000</f>
        <v>959.29482774627547</v>
      </c>
      <c r="J167" s="89" t="s">
        <v>42</v>
      </c>
      <c r="K167" s="74" t="s">
        <v>194</v>
      </c>
    </row>
    <row r="168" spans="2:11" s="8" customFormat="1" ht="30" x14ac:dyDescent="0.25">
      <c r="B168" s="61" t="s">
        <v>189</v>
      </c>
      <c r="C168" s="24" t="s">
        <v>166</v>
      </c>
      <c r="D168" s="33" t="s">
        <v>163</v>
      </c>
      <c r="E168" s="50" t="s">
        <v>199</v>
      </c>
      <c r="F168" s="49" t="s">
        <v>179</v>
      </c>
      <c r="G168" s="31">
        <f>'[2]НВВ ТСО по полугодиям'!$CT$17</f>
        <v>187862.40973311491</v>
      </c>
      <c r="H168" s="31">
        <f>'[2]НВВ ТСО по полугодиям'!$CU$17</f>
        <v>457.98636313753724</v>
      </c>
      <c r="I168" s="31">
        <f>'[2]НВВ ТСО по полугодиям'!$CW$17*1000</f>
        <v>959.29482774627547</v>
      </c>
      <c r="J168" s="89" t="s">
        <v>42</v>
      </c>
      <c r="K168" s="74" t="s">
        <v>170</v>
      </c>
    </row>
    <row r="169" spans="2:11" s="8" customFormat="1" ht="15" customHeight="1" x14ac:dyDescent="0.25">
      <c r="B169" s="96" t="s">
        <v>36</v>
      </c>
      <c r="C169" s="97"/>
      <c r="D169" s="97"/>
      <c r="E169" s="97"/>
      <c r="F169" s="97"/>
      <c r="G169" s="97"/>
      <c r="H169" s="97"/>
      <c r="I169" s="97"/>
      <c r="J169" s="97"/>
      <c r="K169" s="98"/>
    </row>
    <row r="170" spans="2:11" s="8" customFormat="1" ht="30" x14ac:dyDescent="0.25">
      <c r="B170" s="61" t="s">
        <v>12</v>
      </c>
      <c r="C170" s="24" t="s">
        <v>162</v>
      </c>
      <c r="D170" s="33" t="s">
        <v>163</v>
      </c>
      <c r="E170" s="50" t="s">
        <v>195</v>
      </c>
      <c r="F170" s="49" t="s">
        <v>37</v>
      </c>
      <c r="G170" s="31">
        <f>'[2]НВВ ТСО по полугодиям'!$DF$9</f>
        <v>114186.60465965566</v>
      </c>
      <c r="H170" s="31">
        <f>'[2]НВВ ТСО по полугодиям'!$DG$9</f>
        <v>98.470910753234165</v>
      </c>
      <c r="I170" s="31">
        <f>'[2]НВВ ТСО по полугодиям'!$DI$9*1000</f>
        <v>280.80119063232041</v>
      </c>
      <c r="J170" s="89" t="s">
        <v>42</v>
      </c>
      <c r="K170" s="74" t="s">
        <v>167</v>
      </c>
    </row>
    <row r="171" spans="2:11" s="8" customFormat="1" ht="30" x14ac:dyDescent="0.25">
      <c r="B171" s="61" t="s">
        <v>13</v>
      </c>
      <c r="C171" s="24" t="s">
        <v>164</v>
      </c>
      <c r="D171" s="33" t="s">
        <v>163</v>
      </c>
      <c r="E171" s="50" t="s">
        <v>196</v>
      </c>
      <c r="F171" s="49" t="s">
        <v>37</v>
      </c>
      <c r="G171" s="31">
        <f>'[2]НВВ ТСО по полугодиям'!$DF$10</f>
        <v>332973.32444997213</v>
      </c>
      <c r="H171" s="31">
        <f>'[2]НВВ ТСО по полугодиям'!$DG$10</f>
        <v>461.91567445671905</v>
      </c>
      <c r="I171" s="31">
        <f>'[2]НВВ ТСО по полугодиям'!$DI$10*1000</f>
        <v>1048.7649924966645</v>
      </c>
      <c r="J171" s="89" t="s">
        <v>42</v>
      </c>
      <c r="K171" s="74" t="s">
        <v>168</v>
      </c>
    </row>
    <row r="172" spans="2:11" s="8" customFormat="1" ht="30" x14ac:dyDescent="0.25">
      <c r="B172" s="61" t="s">
        <v>14</v>
      </c>
      <c r="C172" s="24" t="s">
        <v>162</v>
      </c>
      <c r="D172" s="33" t="s">
        <v>163</v>
      </c>
      <c r="E172" s="50" t="s">
        <v>197</v>
      </c>
      <c r="F172" s="49" t="s">
        <v>37</v>
      </c>
      <c r="G172" s="31">
        <f>'[2]НВВ ТСО по полугодиям'!$DF$12</f>
        <v>399273.07389006187</v>
      </c>
      <c r="H172" s="31">
        <f>'[2]НВВ ТСО по полугодиям'!$DG$12</f>
        <v>363.43273294036447</v>
      </c>
      <c r="I172" s="31">
        <f>'[2]НВВ ТСО по полугодиям'!$DI$12*1000</f>
        <v>1097.8512258625915</v>
      </c>
      <c r="J172" s="89" t="s">
        <v>42</v>
      </c>
      <c r="K172" s="74" t="s">
        <v>167</v>
      </c>
    </row>
    <row r="173" spans="2:11" s="8" customFormat="1" ht="30" x14ac:dyDescent="0.25">
      <c r="B173" s="61" t="s">
        <v>15</v>
      </c>
      <c r="C173" s="24" t="s">
        <v>165</v>
      </c>
      <c r="D173" s="33" t="s">
        <v>163</v>
      </c>
      <c r="E173" s="50" t="s">
        <v>198</v>
      </c>
      <c r="F173" s="49" t="s">
        <v>37</v>
      </c>
      <c r="G173" s="31">
        <f>'[2]НВВ ТСО по полугодиям'!$DF$13</f>
        <v>556232.85782078607</v>
      </c>
      <c r="H173" s="31">
        <f>'[2]НВВ ТСО по полугодиям'!$DG$13</f>
        <v>275.99059032435213</v>
      </c>
      <c r="I173" s="31">
        <f>'[2]НВВ ТСО по полугодиям'!$DI$13*1000</f>
        <v>1264.9594584853669</v>
      </c>
      <c r="J173" s="89" t="s">
        <v>42</v>
      </c>
      <c r="K173" s="74" t="s">
        <v>169</v>
      </c>
    </row>
    <row r="174" spans="2:11" s="8" customFormat="1" ht="30" x14ac:dyDescent="0.25">
      <c r="B174" s="61" t="s">
        <v>16</v>
      </c>
      <c r="C174" s="24" t="s">
        <v>162</v>
      </c>
      <c r="D174" s="33" t="s">
        <v>163</v>
      </c>
      <c r="E174" s="50" t="s">
        <v>150</v>
      </c>
      <c r="F174" s="49" t="s">
        <v>37</v>
      </c>
      <c r="G174" s="31">
        <f>'[2]НВВ ТСО по полугодиям'!$DF$16</f>
        <v>5214.4590941615288</v>
      </c>
      <c r="H174" s="31">
        <f>'[2]НВВ ТСО по полугодиям'!$DG$16</f>
        <v>226.11593517248318</v>
      </c>
      <c r="I174" s="31">
        <f>'[2]НВВ ТСО по полугодиям'!$DI$16*1000</f>
        <v>235.58064828593811</v>
      </c>
      <c r="J174" s="89" t="s">
        <v>42</v>
      </c>
      <c r="K174" s="74" t="s">
        <v>167</v>
      </c>
    </row>
    <row r="175" spans="2:11" s="8" customFormat="1" ht="30" x14ac:dyDescent="0.25">
      <c r="B175" s="61" t="s">
        <v>17</v>
      </c>
      <c r="C175" s="24" t="s">
        <v>166</v>
      </c>
      <c r="D175" s="33" t="s">
        <v>163</v>
      </c>
      <c r="E175" s="50" t="s">
        <v>199</v>
      </c>
      <c r="F175" s="49" t="s">
        <v>37</v>
      </c>
      <c r="G175" s="31">
        <f>'[2]НВВ ТСО по полугодиям'!$DF$17</f>
        <v>219732.50037939328</v>
      </c>
      <c r="H175" s="31">
        <f>'[2]НВВ ТСО по полугодиям'!$DG$17</f>
        <v>497.17760332345506</v>
      </c>
      <c r="I175" s="31">
        <f>'[2]НВВ ТСО по полугодиям'!$DI$17*1000</f>
        <v>998.48606793219301</v>
      </c>
      <c r="J175" s="89" t="s">
        <v>42</v>
      </c>
      <c r="K175" s="74" t="s">
        <v>170</v>
      </c>
    </row>
    <row r="176" spans="2:11" ht="28.5" customHeight="1" x14ac:dyDescent="0.25">
      <c r="B176" s="106" t="s">
        <v>26</v>
      </c>
      <c r="C176" s="107"/>
      <c r="D176" s="107"/>
      <c r="E176" s="107"/>
      <c r="F176" s="107"/>
      <c r="G176" s="107"/>
      <c r="H176" s="107"/>
      <c r="I176" s="107"/>
      <c r="J176" s="107"/>
      <c r="K176" s="108"/>
    </row>
    <row r="177" spans="2:11" x14ac:dyDescent="0.25">
      <c r="B177" s="93" t="s">
        <v>29</v>
      </c>
      <c r="C177" s="94"/>
      <c r="D177" s="94"/>
      <c r="E177" s="94"/>
      <c r="F177" s="94"/>
      <c r="G177" s="94"/>
      <c r="H177" s="94"/>
      <c r="I177" s="99"/>
      <c r="J177" s="56"/>
      <c r="K177" s="90" t="s">
        <v>161</v>
      </c>
    </row>
    <row r="178" spans="2:11" s="8" customFormat="1" ht="30" x14ac:dyDescent="0.25">
      <c r="B178" s="78" t="s">
        <v>12</v>
      </c>
      <c r="C178" s="100" t="s">
        <v>160</v>
      </c>
      <c r="D178" s="100" t="s">
        <v>113</v>
      </c>
      <c r="E178" s="83" t="s">
        <v>151</v>
      </c>
      <c r="F178" s="49" t="s">
        <v>32</v>
      </c>
      <c r="G178" s="31">
        <v>366237.49</v>
      </c>
      <c r="H178" s="31">
        <v>291.14</v>
      </c>
      <c r="I178" s="31">
        <v>1526.28</v>
      </c>
      <c r="J178" s="79" t="s">
        <v>42</v>
      </c>
      <c r="K178" s="91"/>
    </row>
    <row r="179" spans="2:11" s="8" customFormat="1" ht="38.25" x14ac:dyDescent="0.25">
      <c r="B179" s="80">
        <f>B178+1</f>
        <v>2</v>
      </c>
      <c r="C179" s="100"/>
      <c r="D179" s="100"/>
      <c r="E179" s="83" t="s">
        <v>152</v>
      </c>
      <c r="F179" s="49" t="s">
        <v>32</v>
      </c>
      <c r="G179" s="31">
        <v>79653.14</v>
      </c>
      <c r="H179" s="31">
        <v>1255.01</v>
      </c>
      <c r="I179" s="31">
        <v>3632.01</v>
      </c>
      <c r="J179" s="79" t="s">
        <v>42</v>
      </c>
      <c r="K179" s="91"/>
    </row>
    <row r="180" spans="2:11" s="8" customFormat="1" ht="30" x14ac:dyDescent="0.25">
      <c r="B180" s="80">
        <f t="shared" ref="B180:B186" si="3">B179+1</f>
        <v>3</v>
      </c>
      <c r="C180" s="100"/>
      <c r="D180" s="100"/>
      <c r="E180" s="83" t="s">
        <v>153</v>
      </c>
      <c r="F180" s="49" t="s">
        <v>32</v>
      </c>
      <c r="G180" s="31">
        <v>433138.18</v>
      </c>
      <c r="H180" s="31">
        <v>623.83000000000004</v>
      </c>
      <c r="I180" s="31">
        <v>2100.48</v>
      </c>
      <c r="J180" s="79" t="s">
        <v>42</v>
      </c>
      <c r="K180" s="91"/>
    </row>
    <row r="181" spans="2:11" s="8" customFormat="1" ht="30" x14ac:dyDescent="0.25">
      <c r="B181" s="80">
        <f t="shared" si="3"/>
        <v>4</v>
      </c>
      <c r="C181" s="100"/>
      <c r="D181" s="100"/>
      <c r="E181" s="83" t="s">
        <v>154</v>
      </c>
      <c r="F181" s="49" t="s">
        <v>32</v>
      </c>
      <c r="G181" s="31">
        <v>212605.22</v>
      </c>
      <c r="H181" s="31">
        <v>675.95</v>
      </c>
      <c r="I181" s="31">
        <v>1398.94</v>
      </c>
      <c r="J181" s="79" t="s">
        <v>42</v>
      </c>
      <c r="K181" s="91"/>
    </row>
    <row r="182" spans="2:11" s="8" customFormat="1" ht="38.25" x14ac:dyDescent="0.25">
      <c r="B182" s="80">
        <f t="shared" si="3"/>
        <v>5</v>
      </c>
      <c r="C182" s="100"/>
      <c r="D182" s="100"/>
      <c r="E182" s="83" t="s">
        <v>155</v>
      </c>
      <c r="F182" s="49" t="s">
        <v>32</v>
      </c>
      <c r="G182" s="31">
        <v>146560.19</v>
      </c>
      <c r="H182" s="31">
        <v>584.65</v>
      </c>
      <c r="I182" s="31">
        <v>1941.03</v>
      </c>
      <c r="J182" s="79" t="s">
        <v>42</v>
      </c>
      <c r="K182" s="91"/>
    </row>
    <row r="183" spans="2:11" s="8" customFormat="1" ht="30" x14ac:dyDescent="0.25">
      <c r="B183" s="80">
        <f t="shared" si="3"/>
        <v>6</v>
      </c>
      <c r="C183" s="100"/>
      <c r="D183" s="100"/>
      <c r="E183" s="83" t="s">
        <v>156</v>
      </c>
      <c r="F183" s="49" t="s">
        <v>32</v>
      </c>
      <c r="G183" s="31">
        <v>66894.34</v>
      </c>
      <c r="H183" s="31">
        <v>1084.47</v>
      </c>
      <c r="I183" s="31">
        <v>1446.5</v>
      </c>
      <c r="J183" s="79" t="s">
        <v>42</v>
      </c>
      <c r="K183" s="91"/>
    </row>
    <row r="184" spans="2:11" s="8" customFormat="1" ht="30" x14ac:dyDescent="0.25">
      <c r="B184" s="80">
        <f t="shared" si="3"/>
        <v>7</v>
      </c>
      <c r="C184" s="100"/>
      <c r="D184" s="100"/>
      <c r="E184" s="83" t="s">
        <v>157</v>
      </c>
      <c r="F184" s="49" t="s">
        <v>32</v>
      </c>
      <c r="G184" s="31">
        <v>192654.39</v>
      </c>
      <c r="H184" s="31">
        <v>213.75</v>
      </c>
      <c r="I184" s="31">
        <v>1772.93</v>
      </c>
      <c r="J184" s="79" t="s">
        <v>42</v>
      </c>
      <c r="K184" s="91"/>
    </row>
    <row r="185" spans="2:11" s="8" customFormat="1" ht="30" x14ac:dyDescent="0.25">
      <c r="B185" s="80">
        <f t="shared" si="3"/>
        <v>8</v>
      </c>
      <c r="C185" s="100"/>
      <c r="D185" s="100"/>
      <c r="E185" s="83" t="s">
        <v>158</v>
      </c>
      <c r="F185" s="49" t="s">
        <v>32</v>
      </c>
      <c r="G185" s="31">
        <v>141961.82999999999</v>
      </c>
      <c r="H185" s="31">
        <v>241.98</v>
      </c>
      <c r="I185" s="31">
        <v>1606.13</v>
      </c>
      <c r="J185" s="79" t="s">
        <v>42</v>
      </c>
      <c r="K185" s="91"/>
    </row>
    <row r="186" spans="2:11" s="8" customFormat="1" ht="30" x14ac:dyDescent="0.25">
      <c r="B186" s="80">
        <f t="shared" si="3"/>
        <v>9</v>
      </c>
      <c r="C186" s="100"/>
      <c r="D186" s="100"/>
      <c r="E186" s="83" t="s">
        <v>159</v>
      </c>
      <c r="F186" s="49" t="s">
        <v>32</v>
      </c>
      <c r="G186" s="31">
        <v>55466.81</v>
      </c>
      <c r="H186" s="31">
        <v>95.24</v>
      </c>
      <c r="I186" s="31">
        <v>591.21</v>
      </c>
      <c r="J186" s="79" t="s">
        <v>42</v>
      </c>
      <c r="K186" s="91"/>
    </row>
    <row r="187" spans="2:11" s="8" customFormat="1" x14ac:dyDescent="0.25">
      <c r="B187" s="101" t="s">
        <v>36</v>
      </c>
      <c r="C187" s="102"/>
      <c r="D187" s="102"/>
      <c r="E187" s="102"/>
      <c r="F187" s="102"/>
      <c r="G187" s="102"/>
      <c r="H187" s="102"/>
      <c r="I187" s="102"/>
      <c r="J187" s="73"/>
      <c r="K187" s="91"/>
    </row>
    <row r="188" spans="2:11" s="8" customFormat="1" ht="30" x14ac:dyDescent="0.25">
      <c r="B188" s="78" t="s">
        <v>12</v>
      </c>
      <c r="C188" s="100" t="s">
        <v>160</v>
      </c>
      <c r="D188" s="100" t="s">
        <v>113</v>
      </c>
      <c r="E188" s="83" t="s">
        <v>151</v>
      </c>
      <c r="F188" s="49" t="s">
        <v>37</v>
      </c>
      <c r="G188" s="31">
        <v>366237.49</v>
      </c>
      <c r="H188" s="31">
        <v>302.42</v>
      </c>
      <c r="I188" s="31">
        <v>1718.71</v>
      </c>
      <c r="J188" s="79" t="s">
        <v>42</v>
      </c>
      <c r="K188" s="91"/>
    </row>
    <row r="189" spans="2:11" s="8" customFormat="1" ht="38.25" x14ac:dyDescent="0.25">
      <c r="B189" s="80">
        <f>B188+1</f>
        <v>2</v>
      </c>
      <c r="C189" s="100"/>
      <c r="D189" s="100"/>
      <c r="E189" s="83" t="s">
        <v>152</v>
      </c>
      <c r="F189" s="49" t="s">
        <v>37</v>
      </c>
      <c r="G189" s="31">
        <v>79653.14</v>
      </c>
      <c r="H189" s="31">
        <v>1376.98</v>
      </c>
      <c r="I189" s="31">
        <v>3741.49</v>
      </c>
      <c r="J189" s="79" t="s">
        <v>42</v>
      </c>
      <c r="K189" s="91"/>
    </row>
    <row r="190" spans="2:11" s="8" customFormat="1" ht="30" x14ac:dyDescent="0.25">
      <c r="B190" s="80">
        <f t="shared" ref="B190:B196" si="4">B189+1</f>
        <v>3</v>
      </c>
      <c r="C190" s="100"/>
      <c r="D190" s="100"/>
      <c r="E190" s="83" t="s">
        <v>153</v>
      </c>
      <c r="F190" s="49" t="s">
        <v>37</v>
      </c>
      <c r="G190" s="31">
        <v>433138.18</v>
      </c>
      <c r="H190" s="31">
        <v>637.04</v>
      </c>
      <c r="I190" s="31">
        <v>2137.17</v>
      </c>
      <c r="J190" s="79" t="s">
        <v>42</v>
      </c>
      <c r="K190" s="91"/>
    </row>
    <row r="191" spans="2:11" s="8" customFormat="1" ht="30" x14ac:dyDescent="0.25">
      <c r="B191" s="80">
        <f t="shared" si="4"/>
        <v>4</v>
      </c>
      <c r="C191" s="100"/>
      <c r="D191" s="100"/>
      <c r="E191" s="83" t="s">
        <v>154</v>
      </c>
      <c r="F191" s="49" t="s">
        <v>37</v>
      </c>
      <c r="G191" s="31">
        <v>212605.22</v>
      </c>
      <c r="H191" s="31">
        <v>715.98</v>
      </c>
      <c r="I191" s="31">
        <v>1399.5</v>
      </c>
      <c r="J191" s="79" t="s">
        <v>42</v>
      </c>
      <c r="K191" s="91"/>
    </row>
    <row r="192" spans="2:11" s="8" customFormat="1" ht="38.25" x14ac:dyDescent="0.25">
      <c r="B192" s="80">
        <f t="shared" si="4"/>
        <v>5</v>
      </c>
      <c r="C192" s="100"/>
      <c r="D192" s="100"/>
      <c r="E192" s="83" t="s">
        <v>155</v>
      </c>
      <c r="F192" s="49" t="s">
        <v>37</v>
      </c>
      <c r="G192" s="31">
        <v>146560.19</v>
      </c>
      <c r="H192" s="31">
        <v>606.27</v>
      </c>
      <c r="I192" s="31">
        <v>2017.55</v>
      </c>
      <c r="J192" s="79" t="s">
        <v>42</v>
      </c>
      <c r="K192" s="91"/>
    </row>
    <row r="193" spans="2:11" s="8" customFormat="1" ht="30" x14ac:dyDescent="0.25">
      <c r="B193" s="80">
        <f t="shared" si="4"/>
        <v>6</v>
      </c>
      <c r="C193" s="100"/>
      <c r="D193" s="100"/>
      <c r="E193" s="83" t="s">
        <v>156</v>
      </c>
      <c r="F193" s="49" t="s">
        <v>37</v>
      </c>
      <c r="G193" s="31">
        <v>66894.34</v>
      </c>
      <c r="H193" s="31">
        <v>1105.5</v>
      </c>
      <c r="I193" s="31">
        <v>1436.22</v>
      </c>
      <c r="J193" s="79" t="s">
        <v>42</v>
      </c>
      <c r="K193" s="91"/>
    </row>
    <row r="194" spans="2:11" s="8" customFormat="1" ht="30" x14ac:dyDescent="0.25">
      <c r="B194" s="80">
        <f t="shared" si="4"/>
        <v>7</v>
      </c>
      <c r="C194" s="100"/>
      <c r="D194" s="100"/>
      <c r="E194" s="83" t="s">
        <v>157</v>
      </c>
      <c r="F194" s="49" t="s">
        <v>37</v>
      </c>
      <c r="G194" s="31">
        <v>192654.39</v>
      </c>
      <c r="H194" s="31">
        <v>152.19999999999999</v>
      </c>
      <c r="I194" s="31">
        <v>1185.95</v>
      </c>
      <c r="J194" s="79" t="s">
        <v>42</v>
      </c>
      <c r="K194" s="91"/>
    </row>
    <row r="195" spans="2:11" s="8" customFormat="1" ht="30" x14ac:dyDescent="0.25">
      <c r="B195" s="80">
        <f t="shared" si="4"/>
        <v>8</v>
      </c>
      <c r="C195" s="100"/>
      <c r="D195" s="100"/>
      <c r="E195" s="83" t="s">
        <v>158</v>
      </c>
      <c r="F195" s="49" t="s">
        <v>37</v>
      </c>
      <c r="G195" s="31">
        <v>141961.82999999999</v>
      </c>
      <c r="H195" s="31">
        <v>261.82</v>
      </c>
      <c r="I195" s="31">
        <v>1733.68</v>
      </c>
      <c r="J195" s="79" t="s">
        <v>42</v>
      </c>
      <c r="K195" s="91"/>
    </row>
    <row r="196" spans="2:11" s="8" customFormat="1" ht="30.75" thickBot="1" x14ac:dyDescent="0.3">
      <c r="B196" s="81">
        <f t="shared" si="4"/>
        <v>9</v>
      </c>
      <c r="C196" s="103"/>
      <c r="D196" s="103"/>
      <c r="E196" s="84" t="s">
        <v>159</v>
      </c>
      <c r="F196" s="49" t="s">
        <v>37</v>
      </c>
      <c r="G196" s="31">
        <v>55466.81</v>
      </c>
      <c r="H196" s="31">
        <v>97.54</v>
      </c>
      <c r="I196" s="31">
        <v>577.71</v>
      </c>
      <c r="J196" s="82" t="s">
        <v>42</v>
      </c>
      <c r="K196" s="92"/>
    </row>
  </sheetData>
  <mergeCells count="63">
    <mergeCell ref="B176:K176"/>
    <mergeCell ref="B145:J145"/>
    <mergeCell ref="B150:J150"/>
    <mergeCell ref="K145:K154"/>
    <mergeCell ref="B155:K155"/>
    <mergeCell ref="B135:K135"/>
    <mergeCell ref="B124:K124"/>
    <mergeCell ref="B112:J112"/>
    <mergeCell ref="B118:J118"/>
    <mergeCell ref="K112:K123"/>
    <mergeCell ref="B125:J125"/>
    <mergeCell ref="B130:J130"/>
    <mergeCell ref="K126:K134"/>
    <mergeCell ref="F126:F129"/>
    <mergeCell ref="F131:F134"/>
    <mergeCell ref="K22:K37"/>
    <mergeCell ref="B38:K38"/>
    <mergeCell ref="B6:K6"/>
    <mergeCell ref="B21:K21"/>
    <mergeCell ref="B7:I7"/>
    <mergeCell ref="B16:I16"/>
    <mergeCell ref="K7:K20"/>
    <mergeCell ref="B22:I22"/>
    <mergeCell ref="F23:F29"/>
    <mergeCell ref="B30:I30"/>
    <mergeCell ref="F31:F37"/>
    <mergeCell ref="B39:I39"/>
    <mergeCell ref="C40:C52"/>
    <mergeCell ref="D40:D52"/>
    <mergeCell ref="F40:F52"/>
    <mergeCell ref="J40:J52"/>
    <mergeCell ref="K95:K110"/>
    <mergeCell ref="B95:J95"/>
    <mergeCell ref="B111:K111"/>
    <mergeCell ref="B103:J103"/>
    <mergeCell ref="K40:K52"/>
    <mergeCell ref="B61:I61"/>
    <mergeCell ref="C62:C74"/>
    <mergeCell ref="D62:D74"/>
    <mergeCell ref="F62:F74"/>
    <mergeCell ref="J62:J74"/>
    <mergeCell ref="K62:K74"/>
    <mergeCell ref="B83:K83"/>
    <mergeCell ref="B94:K94"/>
    <mergeCell ref="K84:K93"/>
    <mergeCell ref="B84:J84"/>
    <mergeCell ref="B89:J89"/>
    <mergeCell ref="K177:K196"/>
    <mergeCell ref="B136:K136"/>
    <mergeCell ref="B140:K140"/>
    <mergeCell ref="B177:I177"/>
    <mergeCell ref="C178:C186"/>
    <mergeCell ref="D178:D186"/>
    <mergeCell ref="B187:I187"/>
    <mergeCell ref="C188:C196"/>
    <mergeCell ref="D188:D196"/>
    <mergeCell ref="F141:F142"/>
    <mergeCell ref="B169:K169"/>
    <mergeCell ref="B156:K156"/>
    <mergeCell ref="B144:K144"/>
    <mergeCell ref="K137:K138"/>
    <mergeCell ref="K141:K142"/>
    <mergeCell ref="F137:F138"/>
  </mergeCells>
  <hyperlinks>
    <hyperlink ref="K84" r:id="rId1"/>
    <hyperlink ref="K145" r:id="rId2"/>
    <hyperlink ref="K126" r:id="rId3"/>
    <hyperlink ref="K112" r:id="rId4"/>
    <hyperlink ref="K22" r:id="rId5"/>
    <hyperlink ref="K82" r:id="rId6"/>
    <hyperlink ref="K75" r:id="rId7"/>
    <hyperlink ref="K76" r:id="rId8"/>
    <hyperlink ref="K62" r:id="rId9"/>
    <hyperlink ref="K77" r:id="rId10"/>
    <hyperlink ref="K78" r:id="rId11"/>
    <hyperlink ref="K79" r:id="rId12"/>
    <hyperlink ref="K80" r:id="rId13"/>
    <hyperlink ref="K81" r:id="rId14"/>
    <hyperlink ref="K60" r:id="rId15"/>
    <hyperlink ref="K53" r:id="rId16"/>
    <hyperlink ref="K54" r:id="rId17"/>
    <hyperlink ref="K40" r:id="rId18"/>
    <hyperlink ref="K55" r:id="rId19"/>
    <hyperlink ref="K56" r:id="rId20"/>
    <hyperlink ref="K57" r:id="rId21"/>
    <hyperlink ref="K58" r:id="rId22"/>
    <hyperlink ref="K59" r:id="rId23"/>
    <hyperlink ref="K95" r:id="rId24"/>
    <hyperlink ref="K137" r:id="rId25"/>
    <hyperlink ref="K141" r:id="rId26"/>
    <hyperlink ref="K139" r:id="rId27"/>
    <hyperlink ref="K143" r:id="rId28"/>
    <hyperlink ref="K158" r:id="rId29" display="http://publication.pravo.gov.ru/document/6901202312250004?index=1"/>
    <hyperlink ref="K162" r:id="rId30" display="http://publication.pravo.gov.ru/document/6901202312250004?index=1"/>
    <hyperlink ref="K166" r:id="rId31" display="http://publication.pravo.gov.ru/document/6901202312250004?index=1"/>
    <hyperlink ref="K168" r:id="rId32" display="http://publication.pravo.gov.ru/document/6901202312250002?index=1"/>
    <hyperlink ref="K164" r:id="rId33" display="http://publication.pravo.gov.ru/document/6901202312250003?index=1"/>
    <hyperlink ref="K160" r:id="rId34" display="http://publication.pravo.gov.ru/document/6901202312250013?index=1"/>
    <hyperlink ref="K177" r:id="rId35"/>
    <hyperlink ref="K171" r:id="rId36" display="http://publication.pravo.gov.ru/document/6901202312250013?index=1"/>
    <hyperlink ref="K173" r:id="rId37" display="http://publication.pravo.gov.ru/document/6901202312250003?index=1"/>
    <hyperlink ref="K175" r:id="rId38" display="http://publication.pravo.gov.ru/document/6901202312250002?index=1"/>
    <hyperlink ref="K174" r:id="rId39" display="http://publication.pravo.gov.ru/document/6901202312250004?index=1"/>
    <hyperlink ref="K172" r:id="rId40" display="http://publication.pravo.gov.ru/document/6901202312250004?index=1"/>
    <hyperlink ref="K170" r:id="rId41" display="http://publication.pravo.gov.ru/document/6901202312250004?index=1"/>
    <hyperlink ref="K7" r:id="rId42"/>
    <hyperlink ref="K157" r:id="rId43"/>
    <hyperlink ref="K159" r:id="rId44"/>
    <hyperlink ref="K161" r:id="rId45"/>
    <hyperlink ref="K163" r:id="rId46"/>
    <hyperlink ref="K165" r:id="rId47"/>
    <hyperlink ref="K167" r:id="rId48"/>
  </hyperlinks>
  <pageMargins left="0.7" right="0.7" top="0.75" bottom="0.75" header="0.3" footer="0.3"/>
  <pageSetup paperSize="9" scale="10" orientation="landscape" horizontalDpi="300" verticalDpi="300" r:id="rId49"/>
  <rowBreaks count="1" manualBreakCount="1">
    <brk id="19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Инд.тарифы 2024</vt:lpstr>
      <vt:lpstr>'Инд.тарифы 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2022-12-05T08:15:15Z</cp:lastPrinted>
  <dcterms:created xsi:type="dcterms:W3CDTF">2013-12-24T07:59:18Z</dcterms:created>
  <dcterms:modified xsi:type="dcterms:W3CDTF">2024-05-14T12:15:39Z</dcterms:modified>
</cp:coreProperties>
</file>